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525" yWindow="45" windowWidth="12570" windowHeight="11520"/>
  </bookViews>
  <sheets>
    <sheet name="piš" sheetId="2" r:id="rId1"/>
    <sheet name="ž13+14" sheetId="1" r:id="rId2"/>
    <sheet name="pomocný" sheetId="3" r:id="rId3"/>
  </sheets>
  <definedNames>
    <definedName name="_xlnm.Print_Titles" localSheetId="1">'ž13+14'!$13:$16</definedName>
    <definedName name="_xlnm.Print_Area" localSheetId="1">'ž13+14'!$B$1:$K$68</definedName>
  </definedNames>
  <calcPr calcId="125725"/>
</workbook>
</file>

<file path=xl/calcChain.xml><?xml version="1.0" encoding="utf-8"?>
<calcChain xmlns="http://schemas.openxmlformats.org/spreadsheetml/2006/main">
  <c r="L31" i="2"/>
  <c r="L6"/>
  <c r="L30"/>
  <c r="L13"/>
  <c r="L22"/>
  <c r="N22"/>
  <c r="M22" s="1"/>
  <c r="L24"/>
  <c r="L12"/>
  <c r="L19"/>
  <c r="L21"/>
  <c r="L20"/>
  <c r="L17"/>
  <c r="L29"/>
  <c r="L11"/>
  <c r="L26"/>
  <c r="L28"/>
  <c r="N28"/>
  <c r="L14"/>
  <c r="N6"/>
  <c r="N30"/>
  <c r="N13"/>
  <c r="N24"/>
  <c r="N12"/>
  <c r="N31"/>
  <c r="N19"/>
  <c r="N21"/>
  <c r="N20"/>
  <c r="N17"/>
  <c r="N29"/>
  <c r="N11"/>
  <c r="N26"/>
  <c r="N14"/>
  <c r="L25"/>
  <c r="L27"/>
  <c r="L8"/>
  <c r="N8"/>
  <c r="L58"/>
  <c r="L16"/>
  <c r="L10"/>
  <c r="L7"/>
  <c r="L18"/>
  <c r="L15"/>
  <c r="L9"/>
  <c r="L32"/>
  <c r="L23"/>
  <c r="L33"/>
  <c r="L34"/>
  <c r="L35"/>
  <c r="L36"/>
  <c r="L37"/>
  <c r="M37" s="1"/>
  <c r="L38"/>
  <c r="L39"/>
  <c r="L40"/>
  <c r="M40" s="1"/>
  <c r="N40"/>
  <c r="L41"/>
  <c r="L42"/>
  <c r="M42" s="1"/>
  <c r="L43"/>
  <c r="M43" s="1"/>
  <c r="L44"/>
  <c r="M44"/>
  <c r="L45"/>
  <c r="M45" s="1"/>
  <c r="L46"/>
  <c r="L47"/>
  <c r="M47" s="1"/>
  <c r="L48"/>
  <c r="M48" s="1"/>
  <c r="L49"/>
  <c r="L50"/>
  <c r="M50" s="1"/>
  <c r="L51"/>
  <c r="L52"/>
  <c r="L53"/>
  <c r="M53" s="1"/>
  <c r="N53"/>
  <c r="L54"/>
  <c r="M54"/>
  <c r="L55"/>
  <c r="M55" s="1"/>
  <c r="N55"/>
  <c r="L56"/>
  <c r="M56" s="1"/>
  <c r="N56"/>
  <c r="L57"/>
  <c r="M57" s="1"/>
  <c r="N25"/>
  <c r="N27"/>
  <c r="A17" i="1"/>
  <c r="N58" i="2"/>
  <c r="M58" s="1"/>
  <c r="N57"/>
  <c r="N54"/>
  <c r="N52"/>
  <c r="M52" s="1"/>
  <c r="N51"/>
  <c r="N50"/>
  <c r="N49"/>
  <c r="M49" s="1"/>
  <c r="N48"/>
  <c r="N47"/>
  <c r="N46"/>
  <c r="N45"/>
  <c r="N44"/>
  <c r="N43"/>
  <c r="N42"/>
  <c r="N41"/>
  <c r="M41" s="1"/>
  <c r="N39"/>
  <c r="M39" s="1"/>
  <c r="N38"/>
  <c r="M38"/>
  <c r="N37"/>
  <c r="N36"/>
  <c r="M36" s="1"/>
  <c r="N35"/>
  <c r="N34"/>
  <c r="M34" s="1"/>
  <c r="N33"/>
  <c r="N23"/>
  <c r="N32"/>
  <c r="M32" s="1"/>
  <c r="N9"/>
  <c r="N15"/>
  <c r="N18"/>
  <c r="N7"/>
  <c r="N10"/>
  <c r="N16"/>
  <c r="AT4"/>
  <c r="AU4"/>
  <c r="AV4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P4"/>
  <c r="Q4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19" i="1"/>
  <c r="A21" s="1"/>
  <c r="A23" s="1"/>
  <c r="M33" i="2"/>
  <c r="M51"/>
  <c r="M46"/>
  <c r="M18" l="1"/>
  <c r="M23"/>
  <c r="M29"/>
  <c r="M14"/>
  <c r="M11"/>
  <c r="M24"/>
  <c r="M10"/>
  <c r="K25"/>
  <c r="M31"/>
  <c r="M8"/>
  <c r="M16"/>
  <c r="M13"/>
  <c r="K30"/>
  <c r="K19"/>
  <c r="K53"/>
  <c r="B53" s="1"/>
  <c r="M30"/>
  <c r="K58"/>
  <c r="B58" s="1"/>
  <c r="K45"/>
  <c r="B45" s="1"/>
  <c r="K6"/>
  <c r="B6" s="1"/>
  <c r="K24"/>
  <c r="M12"/>
  <c r="K57"/>
  <c r="B57" s="1"/>
  <c r="K47"/>
  <c r="B47" s="1"/>
  <c r="M25"/>
  <c r="K48"/>
  <c r="B48" s="1"/>
  <c r="K29"/>
  <c r="K55"/>
  <c r="B55" s="1"/>
  <c r="K11"/>
  <c r="K37"/>
  <c r="B37" s="1"/>
  <c r="K41"/>
  <c r="B41" s="1"/>
  <c r="K34"/>
  <c r="B34" s="1"/>
  <c r="K43"/>
  <c r="B43" s="1"/>
  <c r="K32"/>
  <c r="K21"/>
  <c r="K12"/>
  <c r="B12" s="1"/>
  <c r="K26"/>
  <c r="K28"/>
  <c r="K42"/>
  <c r="B42" s="1"/>
  <c r="K56"/>
  <c r="B56" s="1"/>
  <c r="K54"/>
  <c r="B54" s="1"/>
  <c r="K39"/>
  <c r="B39" s="1"/>
  <c r="K20"/>
  <c r="K17"/>
  <c r="K22"/>
  <c r="M15"/>
  <c r="M27"/>
  <c r="M9"/>
  <c r="M28"/>
  <c r="M17"/>
  <c r="K18"/>
  <c r="K38"/>
  <c r="B38" s="1"/>
  <c r="M6"/>
  <c r="M26"/>
  <c r="M20"/>
  <c r="M21"/>
  <c r="K27"/>
  <c r="K35"/>
  <c r="B35" s="1"/>
  <c r="K44"/>
  <c r="B44" s="1"/>
  <c r="K40"/>
  <c r="B40" s="1"/>
  <c r="K50"/>
  <c r="B50" s="1"/>
  <c r="K13"/>
  <c r="K36"/>
  <c r="B36" s="1"/>
  <c r="K23"/>
  <c r="K51"/>
  <c r="B51" s="1"/>
  <c r="M7"/>
  <c r="M19"/>
  <c r="A25" i="1"/>
  <c r="K52" i="2"/>
  <c r="B52" s="1"/>
  <c r="K8"/>
  <c r="K14"/>
  <c r="B29" s="1"/>
  <c r="K33"/>
  <c r="B33" s="1"/>
  <c r="K46"/>
  <c r="B46" s="1"/>
  <c r="K7"/>
  <c r="B7" s="1"/>
  <c r="K31"/>
  <c r="M35"/>
  <c r="K15"/>
  <c r="B27" s="1"/>
  <c r="K10"/>
  <c r="B10" s="1"/>
  <c r="K16"/>
  <c r="K49"/>
  <c r="B49" s="1"/>
  <c r="K9"/>
  <c r="B25" l="1"/>
  <c r="B30"/>
  <c r="B32"/>
  <c r="B16"/>
  <c r="B8"/>
  <c r="B20"/>
  <c r="B31"/>
  <c r="B22"/>
  <c r="B21"/>
  <c r="B18"/>
  <c r="B26"/>
  <c r="B14"/>
  <c r="B24"/>
  <c r="B17"/>
  <c r="B23"/>
  <c r="B9"/>
  <c r="B11"/>
  <c r="B28"/>
  <c r="B19"/>
  <c r="B15"/>
  <c r="B13"/>
  <c r="A27" i="1"/>
  <c r="A42" i="2" l="1"/>
  <c r="A22"/>
  <c r="A28"/>
  <c r="A7"/>
  <c r="A24"/>
  <c r="A33"/>
  <c r="A48"/>
  <c r="A27"/>
  <c r="A44"/>
  <c r="A53"/>
  <c r="A8"/>
  <c r="A26"/>
  <c r="A25"/>
  <c r="A43"/>
  <c r="A21"/>
  <c r="A19"/>
  <c r="A20"/>
  <c r="A15"/>
  <c r="A23"/>
  <c r="A56"/>
  <c r="A36"/>
  <c r="A54"/>
  <c r="A47"/>
  <c r="A40"/>
  <c r="A10"/>
  <c r="A30"/>
  <c r="A50"/>
  <c r="A17"/>
  <c r="A38"/>
  <c r="A35"/>
  <c r="A49"/>
  <c r="A14"/>
  <c r="A55"/>
  <c r="A52"/>
  <c r="A18"/>
  <c r="A13"/>
  <c r="A32"/>
  <c r="A39"/>
  <c r="A51"/>
  <c r="A16"/>
  <c r="A45"/>
  <c r="A11"/>
  <c r="A34"/>
  <c r="A37"/>
  <c r="A46"/>
  <c r="A57"/>
  <c r="A58"/>
  <c r="A9"/>
  <c r="A41"/>
  <c r="A31"/>
  <c r="A29"/>
  <c r="A6"/>
  <c r="A12"/>
  <c r="A29" i="1"/>
  <c r="AF21" l="1"/>
  <c r="I23"/>
  <c r="I21"/>
  <c r="Y21"/>
  <c r="G23"/>
  <c r="D25"/>
  <c r="M20"/>
  <c r="E42"/>
  <c r="S26"/>
  <c r="AI26"/>
  <c r="AF25"/>
  <c r="P25"/>
  <c r="AF17"/>
  <c r="AI21"/>
  <c r="J23"/>
  <c r="I20"/>
  <c r="P21"/>
  <c r="AC26"/>
  <c r="N26"/>
  <c r="AD19"/>
  <c r="T19"/>
  <c r="W25"/>
  <c r="AH19"/>
  <c r="N17"/>
  <c r="AH20"/>
  <c r="M26"/>
  <c r="R25"/>
  <c r="X24"/>
  <c r="AA20"/>
  <c r="O22"/>
  <c r="AE17"/>
  <c r="E46"/>
  <c r="AC21"/>
  <c r="Q18"/>
  <c r="AH25"/>
  <c r="R26"/>
  <c r="AB26"/>
  <c r="AF26"/>
  <c r="L20"/>
  <c r="B19"/>
  <c r="C21"/>
  <c r="AD24"/>
  <c r="G24"/>
  <c r="J21"/>
  <c r="E44"/>
  <c r="D21"/>
  <c r="H22"/>
  <c r="X22"/>
  <c r="AI24"/>
  <c r="AB23"/>
  <c r="Y23"/>
  <c r="E21"/>
  <c r="U18"/>
  <c r="E24"/>
  <c r="AH17"/>
  <c r="AA18"/>
  <c r="AI19"/>
  <c r="AC23"/>
  <c r="E80"/>
  <c r="T23"/>
  <c r="H25"/>
  <c r="X26"/>
  <c r="Q24"/>
  <c r="Q17"/>
  <c r="AG21"/>
  <c r="AG20"/>
  <c r="H18"/>
  <c r="G22"/>
  <c r="AC22"/>
  <c r="K22"/>
  <c r="E90"/>
  <c r="Z21"/>
  <c r="R22"/>
  <c r="I22"/>
  <c r="E38"/>
  <c r="G21"/>
  <c r="AG23"/>
  <c r="U20"/>
  <c r="K23"/>
  <c r="J19"/>
  <c r="E32"/>
  <c r="R18"/>
  <c r="C18"/>
  <c r="H19"/>
  <c r="AE24"/>
  <c r="V20"/>
  <c r="T18"/>
  <c r="AF23"/>
  <c r="O20"/>
  <c r="V22"/>
  <c r="E86"/>
  <c r="AI22"/>
  <c r="C20"/>
  <c r="X23"/>
  <c r="Z18"/>
  <c r="E94"/>
  <c r="S23"/>
  <c r="H20"/>
  <c r="W19"/>
  <c r="U19"/>
  <c r="V24"/>
  <c r="E34"/>
  <c r="P23"/>
  <c r="N23"/>
  <c r="AG24"/>
  <c r="Y20"/>
  <c r="AA17"/>
  <c r="AD17"/>
  <c r="V18"/>
  <c r="E26"/>
  <c r="P24"/>
  <c r="L19"/>
  <c r="F23"/>
  <c r="AD23"/>
  <c r="AH24"/>
  <c r="W18"/>
  <c r="AI17"/>
  <c r="W20"/>
  <c r="W22"/>
  <c r="E52"/>
  <c r="V17"/>
  <c r="I19"/>
  <c r="S20"/>
  <c r="R21"/>
  <c r="Z19"/>
  <c r="AF19"/>
  <c r="C23"/>
  <c r="M18"/>
  <c r="T22"/>
  <c r="Q23"/>
  <c r="AC17"/>
  <c r="AG22"/>
  <c r="E88"/>
  <c r="AD22"/>
  <c r="H23"/>
  <c r="V19"/>
  <c r="Z27"/>
  <c r="AF24"/>
  <c r="E62"/>
  <c r="Y17"/>
  <c r="Y22"/>
  <c r="R17"/>
  <c r="E50"/>
  <c r="Z22"/>
  <c r="AA21"/>
  <c r="E22"/>
  <c r="AA23"/>
  <c r="M22"/>
  <c r="E58"/>
  <c r="W23"/>
  <c r="D23"/>
  <c r="E20"/>
  <c r="K19"/>
  <c r="H24"/>
  <c r="B23"/>
  <c r="AB20"/>
  <c r="V23"/>
  <c r="S19"/>
  <c r="O24"/>
  <c r="R19"/>
  <c r="AE23"/>
  <c r="T21"/>
  <c r="I18"/>
  <c r="AF20"/>
  <c r="J20"/>
  <c r="D17"/>
  <c r="X19"/>
  <c r="AH21"/>
  <c r="M19"/>
  <c r="AE19"/>
  <c r="J22"/>
  <c r="E56"/>
  <c r="O21"/>
  <c r="AB21"/>
  <c r="AG17"/>
  <c r="Q20"/>
  <c r="D19"/>
  <c r="AF18"/>
  <c r="T20"/>
  <c r="F27"/>
  <c r="AD18"/>
  <c r="I25"/>
  <c r="K27"/>
  <c r="AI20"/>
  <c r="AH23"/>
  <c r="P19"/>
  <c r="P17"/>
  <c r="E18"/>
  <c r="AG18"/>
  <c r="AI23"/>
  <c r="AC18"/>
  <c r="L21"/>
  <c r="AB22"/>
  <c r="L17"/>
  <c r="Z20"/>
  <c r="AH18"/>
  <c r="S25"/>
  <c r="L23"/>
  <c r="O19"/>
  <c r="K21"/>
  <c r="E36"/>
  <c r="U23"/>
  <c r="C22"/>
  <c r="AB18"/>
  <c r="G18"/>
  <c r="W21"/>
  <c r="AB24"/>
  <c r="S24"/>
  <c r="X21"/>
  <c r="AA19"/>
  <c r="E68"/>
  <c r="Q22"/>
  <c r="S17"/>
  <c r="F19"/>
  <c r="E17"/>
  <c r="N24"/>
  <c r="M17"/>
  <c r="L24"/>
  <c r="H17"/>
  <c r="E72"/>
  <c r="F21"/>
  <c r="I24"/>
  <c r="Z17"/>
  <c r="AB19"/>
  <c r="E92"/>
  <c r="AE18"/>
  <c r="E76"/>
  <c r="C19"/>
  <c r="E28"/>
  <c r="F17"/>
  <c r="U17"/>
  <c r="V28"/>
  <c r="J27"/>
  <c r="Z26"/>
  <c r="C24"/>
  <c r="AB17"/>
  <c r="N22"/>
  <c r="E64"/>
  <c r="K20"/>
  <c r="B17"/>
  <c r="AC20"/>
  <c r="J18"/>
  <c r="AC24"/>
  <c r="O18"/>
  <c r="V21"/>
  <c r="E23"/>
  <c r="F22"/>
  <c r="S21"/>
  <c r="U24"/>
  <c r="AE21"/>
  <c r="W24"/>
  <c r="E30"/>
  <c r="AC19"/>
  <c r="S18"/>
  <c r="F25"/>
  <c r="C27"/>
  <c r="H27"/>
  <c r="AG26"/>
  <c r="W17"/>
  <c r="X17"/>
  <c r="E54"/>
  <c r="Q21"/>
  <c r="F24"/>
  <c r="AE22"/>
  <c r="U21"/>
  <c r="M24"/>
  <c r="R24"/>
  <c r="R23"/>
  <c r="AA24"/>
  <c r="AF22"/>
  <c r="N19"/>
  <c r="K24"/>
  <c r="P22"/>
  <c r="U22"/>
  <c r="B21"/>
  <c r="L18"/>
  <c r="T17"/>
  <c r="S22"/>
  <c r="AE20"/>
  <c r="X18"/>
  <c r="N18"/>
  <c r="E78"/>
  <c r="N21"/>
  <c r="G17"/>
  <c r="E40"/>
  <c r="G20"/>
  <c r="E48"/>
  <c r="O17"/>
  <c r="P18"/>
  <c r="Z25"/>
  <c r="AC25"/>
  <c r="I28"/>
  <c r="AF28"/>
  <c r="O27"/>
  <c r="AC28"/>
  <c r="J28"/>
  <c r="R27"/>
  <c r="M27"/>
  <c r="AI25"/>
  <c r="Y26"/>
  <c r="Q19"/>
  <c r="I17"/>
  <c r="C17"/>
  <c r="P26"/>
  <c r="G25"/>
  <c r="AB28"/>
  <c r="AF27"/>
  <c r="V27"/>
  <c r="B27"/>
  <c r="Q27"/>
  <c r="AG27"/>
  <c r="J25"/>
  <c r="AE25"/>
  <c r="G19"/>
  <c r="N20"/>
  <c r="AD21"/>
  <c r="V25"/>
  <c r="X25"/>
  <c r="W27"/>
  <c r="W28"/>
  <c r="AC27"/>
  <c r="X27"/>
  <c r="X28"/>
  <c r="AE27"/>
  <c r="T27"/>
  <c r="AD25"/>
  <c r="AB25"/>
  <c r="O26"/>
  <c r="K18"/>
  <c r="AA22"/>
  <c r="Z24"/>
  <c r="Y24"/>
  <c r="M23"/>
  <c r="AI18"/>
  <c r="M21"/>
  <c r="AH22"/>
  <c r="Z23"/>
  <c r="T24"/>
  <c r="E66"/>
  <c r="L22"/>
  <c r="E74"/>
  <c r="E82"/>
  <c r="X20"/>
  <c r="J17"/>
  <c r="AD26"/>
  <c r="F26"/>
  <c r="L25"/>
  <c r="Y28"/>
  <c r="D27"/>
  <c r="AA28"/>
  <c r="U27"/>
  <c r="E27"/>
  <c r="M28"/>
  <c r="L28"/>
  <c r="I27"/>
  <c r="P27"/>
  <c r="AH28"/>
  <c r="AH27"/>
  <c r="AE26"/>
  <c r="T26"/>
  <c r="V26"/>
  <c r="G26"/>
  <c r="K26"/>
  <c r="AI27"/>
  <c r="AI28"/>
  <c r="G27"/>
  <c r="L27"/>
  <c r="R28"/>
  <c r="T28"/>
  <c r="N27"/>
  <c r="S28"/>
  <c r="AD28"/>
  <c r="O25"/>
  <c r="Y25"/>
  <c r="AA25"/>
  <c r="AH26"/>
  <c r="Q25"/>
  <c r="E60"/>
  <c r="F18"/>
  <c r="AG19"/>
  <c r="E84"/>
  <c r="Y18"/>
  <c r="E70"/>
  <c r="AD20"/>
  <c r="F20"/>
  <c r="K17"/>
  <c r="P20"/>
  <c r="H21"/>
  <c r="E19"/>
  <c r="Y19"/>
  <c r="J24"/>
  <c r="O23"/>
  <c r="R20"/>
  <c r="I26"/>
  <c r="K25"/>
  <c r="T25"/>
  <c r="Q26"/>
  <c r="AA27"/>
  <c r="AE28"/>
  <c r="O28"/>
  <c r="C28"/>
  <c r="N28"/>
  <c r="U28"/>
  <c r="H28"/>
  <c r="P28"/>
  <c r="G28"/>
  <c r="AD27"/>
  <c r="Q28"/>
  <c r="F28"/>
  <c r="AG28"/>
  <c r="Y27"/>
  <c r="K28"/>
  <c r="S27"/>
  <c r="L26"/>
  <c r="W26"/>
  <c r="C25"/>
  <c r="B25"/>
  <c r="J26"/>
  <c r="N25"/>
  <c r="E25"/>
  <c r="AA26"/>
  <c r="AB27"/>
  <c r="Z28"/>
  <c r="M25"/>
  <c r="H26"/>
  <c r="U25"/>
  <c r="U26"/>
  <c r="C26"/>
  <c r="AG25"/>
  <c r="A31"/>
  <c r="R30"/>
  <c r="AG29"/>
  <c r="AH29"/>
  <c r="R29"/>
  <c r="B29"/>
  <c r="X29"/>
  <c r="S30"/>
  <c r="V30"/>
  <c r="J29"/>
  <c r="Q29"/>
  <c r="AH30"/>
  <c r="N29"/>
  <c r="V29"/>
  <c r="K29"/>
  <c r="L30"/>
  <c r="T30"/>
  <c r="U29"/>
  <c r="W29"/>
  <c r="F29"/>
  <c r="AC30"/>
  <c r="AB29"/>
  <c r="AA29"/>
  <c r="AI30"/>
  <c r="D29"/>
  <c r="Y30"/>
  <c r="N30"/>
  <c r="AE30"/>
  <c r="AF30"/>
  <c r="AA30"/>
  <c r="Q30"/>
  <c r="Z30"/>
  <c r="C29"/>
  <c r="G30"/>
  <c r="T29"/>
  <c r="AB30"/>
  <c r="Y29"/>
  <c r="AE29"/>
  <c r="W30"/>
  <c r="U30"/>
  <c r="AF29"/>
  <c r="X30"/>
  <c r="P30"/>
  <c r="E29"/>
  <c r="AG30"/>
  <c r="S29"/>
  <c r="I30"/>
  <c r="AD30"/>
  <c r="P29"/>
  <c r="AD29"/>
  <c r="M30"/>
  <c r="J30"/>
  <c r="AC29"/>
  <c r="F30"/>
  <c r="K30"/>
  <c r="G29"/>
  <c r="I29"/>
  <c r="M29"/>
  <c r="O30"/>
  <c r="AI29"/>
  <c r="H29"/>
  <c r="H30"/>
  <c r="L29"/>
  <c r="Z29"/>
  <c r="O29"/>
  <c r="C30"/>
  <c r="A33" l="1"/>
  <c r="K31"/>
  <c r="G32"/>
  <c r="V32"/>
  <c r="AG31"/>
  <c r="N31"/>
  <c r="E31"/>
  <c r="M32"/>
  <c r="K32"/>
  <c r="AH32"/>
  <c r="I31"/>
  <c r="F32"/>
  <c r="X31"/>
  <c r="P31"/>
  <c r="N32"/>
  <c r="Q31"/>
  <c r="AB31"/>
  <c r="U31"/>
  <c r="D31"/>
  <c r="AB32"/>
  <c r="S32"/>
  <c r="AI31"/>
  <c r="H31"/>
  <c r="M31"/>
  <c r="Z32"/>
  <c r="AC32"/>
  <c r="L32"/>
  <c r="U32"/>
  <c r="V31"/>
  <c r="AD31"/>
  <c r="Y31"/>
  <c r="O32"/>
  <c r="T32"/>
  <c r="S31"/>
  <c r="AH31"/>
  <c r="H32"/>
  <c r="R31"/>
  <c r="I32"/>
  <c r="F31"/>
  <c r="Z31"/>
  <c r="AF32"/>
  <c r="L31"/>
  <c r="AD32"/>
  <c r="T31"/>
  <c r="O31"/>
  <c r="AA32"/>
  <c r="Y32"/>
  <c r="X32"/>
  <c r="AI32"/>
  <c r="W31"/>
  <c r="C31"/>
  <c r="AC31"/>
  <c r="J31"/>
  <c r="P32"/>
  <c r="B31"/>
  <c r="AA31"/>
  <c r="AE32"/>
  <c r="R32"/>
  <c r="W32"/>
  <c r="G31"/>
  <c r="Q32"/>
  <c r="AG32"/>
  <c r="J32"/>
  <c r="C32"/>
  <c r="AF31"/>
  <c r="AE31"/>
  <c r="A35" l="1"/>
  <c r="AC34"/>
  <c r="AG33"/>
  <c r="M33"/>
  <c r="AI34"/>
  <c r="P34"/>
  <c r="U34"/>
  <c r="U33"/>
  <c r="AC33"/>
  <c r="G34"/>
  <c r="AI33"/>
  <c r="N33"/>
  <c r="S34"/>
  <c r="C33"/>
  <c r="AA34"/>
  <c r="P33"/>
  <c r="O34"/>
  <c r="AE34"/>
  <c r="Y34"/>
  <c r="W33"/>
  <c r="Z34"/>
  <c r="AE33"/>
  <c r="AB34"/>
  <c r="K34"/>
  <c r="O33"/>
  <c r="D33"/>
  <c r="T34"/>
  <c r="T33"/>
  <c r="H34"/>
  <c r="F34"/>
  <c r="AB33"/>
  <c r="Q33"/>
  <c r="AD34"/>
  <c r="R33"/>
  <c r="B33"/>
  <c r="I34"/>
  <c r="H33"/>
  <c r="AD33"/>
  <c r="X33"/>
  <c r="W34"/>
  <c r="R34"/>
  <c r="S33"/>
  <c r="AF33"/>
  <c r="AG34"/>
  <c r="I33"/>
  <c r="C34"/>
  <c r="J34"/>
  <c r="AH34"/>
  <c r="AF34"/>
  <c r="F33"/>
  <c r="K33"/>
  <c r="V33"/>
  <c r="Y33"/>
  <c r="M34"/>
  <c r="X34"/>
  <c r="N34"/>
  <c r="G33"/>
  <c r="J33"/>
  <c r="AH33"/>
  <c r="L33"/>
  <c r="E33"/>
  <c r="Z33"/>
  <c r="L34"/>
  <c r="V34"/>
  <c r="Q34"/>
  <c r="AA33"/>
  <c r="B35" l="1"/>
  <c r="X35"/>
  <c r="C35"/>
  <c r="G36"/>
  <c r="A37"/>
  <c r="O35"/>
  <c r="AI35"/>
  <c r="AF36"/>
  <c r="J36"/>
  <c r="D35"/>
  <c r="U36"/>
  <c r="C36"/>
  <c r="AG36"/>
  <c r="AA35"/>
  <c r="AG35"/>
  <c r="G35"/>
  <c r="F36"/>
  <c r="I36"/>
  <c r="Z35"/>
  <c r="K35"/>
  <c r="W36"/>
  <c r="O36"/>
  <c r="W35"/>
  <c r="E35"/>
  <c r="H36"/>
  <c r="AH35"/>
  <c r="AD36"/>
  <c r="K36"/>
  <c r="V35"/>
  <c r="AH36"/>
  <c r="Q36"/>
  <c r="X36"/>
  <c r="P36"/>
  <c r="T36"/>
  <c r="F35"/>
  <c r="AF35"/>
  <c r="M36"/>
  <c r="AE36"/>
  <c r="U35"/>
  <c r="AD35"/>
  <c r="Y36"/>
  <c r="Z36"/>
  <c r="N35"/>
  <c r="L35"/>
  <c r="AA36"/>
  <c r="Q35"/>
  <c r="N36"/>
  <c r="M35"/>
  <c r="R36"/>
  <c r="R35"/>
  <c r="V36"/>
  <c r="S36"/>
  <c r="I35"/>
  <c r="AB35"/>
  <c r="AB36"/>
  <c r="H35"/>
  <c r="AC35"/>
  <c r="T35"/>
  <c r="AE35"/>
  <c r="S35"/>
  <c r="J35"/>
  <c r="AI36"/>
  <c r="Y35"/>
  <c r="P35"/>
  <c r="L36"/>
  <c r="AC36"/>
  <c r="A39" l="1"/>
  <c r="AE37"/>
  <c r="AC38"/>
  <c r="O37"/>
  <c r="L37"/>
  <c r="S38"/>
  <c r="AE38"/>
  <c r="U38"/>
  <c r="AG37"/>
  <c r="C38"/>
  <c r="AA37"/>
  <c r="K38"/>
  <c r="W37"/>
  <c r="K37"/>
  <c r="X37"/>
  <c r="H37"/>
  <c r="AI38"/>
  <c r="F38"/>
  <c r="S37"/>
  <c r="L38"/>
  <c r="E37"/>
  <c r="AA38"/>
  <c r="AF38"/>
  <c r="Y38"/>
  <c r="G37"/>
  <c r="N37"/>
  <c r="C37"/>
  <c r="AC37"/>
  <c r="AF37"/>
  <c r="Q37"/>
  <c r="Y37"/>
  <c r="AD38"/>
  <c r="I38"/>
  <c r="P38"/>
  <c r="T37"/>
  <c r="G38"/>
  <c r="B37"/>
  <c r="AB38"/>
  <c r="D37"/>
  <c r="V37"/>
  <c r="R37"/>
  <c r="M37"/>
  <c r="J37"/>
  <c r="M38"/>
  <c r="AB37"/>
  <c r="J38"/>
  <c r="H38"/>
  <c r="R38"/>
  <c r="P37"/>
  <c r="T38"/>
  <c r="N38"/>
  <c r="Q38"/>
  <c r="U37"/>
  <c r="AD37"/>
  <c r="F37"/>
  <c r="V38"/>
  <c r="AH38"/>
  <c r="AG38"/>
  <c r="AI37"/>
  <c r="O38"/>
  <c r="X38"/>
  <c r="AH37"/>
  <c r="I37"/>
  <c r="Z38"/>
  <c r="Z37"/>
  <c r="W38"/>
  <c r="A41" l="1"/>
  <c r="R40"/>
  <c r="O40"/>
  <c r="AD40"/>
  <c r="T40"/>
  <c r="I39"/>
  <c r="W40"/>
  <c r="O39"/>
  <c r="X39"/>
  <c r="S39"/>
  <c r="Q39"/>
  <c r="K39"/>
  <c r="H40"/>
  <c r="F40"/>
  <c r="AI40"/>
  <c r="U40"/>
  <c r="AE40"/>
  <c r="W39"/>
  <c r="T39"/>
  <c r="I40"/>
  <c r="U39"/>
  <c r="AD39"/>
  <c r="X40"/>
  <c r="Q40"/>
  <c r="AG39"/>
  <c r="Z39"/>
  <c r="AH40"/>
  <c r="S40"/>
  <c r="C39"/>
  <c r="AH39"/>
  <c r="AE39"/>
  <c r="L39"/>
  <c r="AC40"/>
  <c r="V40"/>
  <c r="M39"/>
  <c r="AF39"/>
  <c r="P40"/>
  <c r="D39"/>
  <c r="L40"/>
  <c r="AA39"/>
  <c r="N40"/>
  <c r="Y39"/>
  <c r="Y40"/>
  <c r="AG40"/>
  <c r="V39"/>
  <c r="AC39"/>
  <c r="F39"/>
  <c r="C40"/>
  <c r="J40"/>
  <c r="AB40"/>
  <c r="Z40"/>
  <c r="H39"/>
  <c r="K40"/>
  <c r="P39"/>
  <c r="AI39"/>
  <c r="B39"/>
  <c r="G39"/>
  <c r="R39"/>
  <c r="AB39"/>
  <c r="M40"/>
  <c r="J39"/>
  <c r="AA40"/>
  <c r="N39"/>
  <c r="E39"/>
  <c r="G40"/>
  <c r="AF40"/>
  <c r="AA42" l="1"/>
  <c r="A43"/>
  <c r="Y42"/>
  <c r="G42"/>
  <c r="C41"/>
  <c r="F41"/>
  <c r="Z41"/>
  <c r="L41"/>
  <c r="R42"/>
  <c r="U42"/>
  <c r="W42"/>
  <c r="P42"/>
  <c r="AC42"/>
  <c r="AC41"/>
  <c r="O41"/>
  <c r="M41"/>
  <c r="AF42"/>
  <c r="AG41"/>
  <c r="U41"/>
  <c r="P41"/>
  <c r="F42"/>
  <c r="AG42"/>
  <c r="C42"/>
  <c r="AE42"/>
  <c r="AH42"/>
  <c r="B41"/>
  <c r="X42"/>
  <c r="Z42"/>
  <c r="AA41"/>
  <c r="K41"/>
  <c r="R41"/>
  <c r="D41"/>
  <c r="E41"/>
  <c r="K42"/>
  <c r="Q42"/>
  <c r="N42"/>
  <c r="AB41"/>
  <c r="I41"/>
  <c r="M42"/>
  <c r="I42"/>
  <c r="AF41"/>
  <c r="Y41"/>
  <c r="AD41"/>
  <c r="X41"/>
  <c r="V42"/>
  <c r="AE41"/>
  <c r="G41"/>
  <c r="AB42"/>
  <c r="T41"/>
  <c r="AD42"/>
  <c r="T42"/>
  <c r="S42"/>
  <c r="Q41"/>
  <c r="H42"/>
  <c r="V41"/>
  <c r="AH41"/>
  <c r="AI41"/>
  <c r="H41"/>
  <c r="AI42"/>
  <c r="W41"/>
  <c r="O42"/>
  <c r="S41"/>
  <c r="N41"/>
  <c r="L42"/>
  <c r="J42"/>
  <c r="J41"/>
  <c r="O43" l="1"/>
  <c r="AI43"/>
  <c r="B43"/>
  <c r="AC44"/>
  <c r="AI44"/>
  <c r="AC43"/>
  <c r="C43"/>
  <c r="S43"/>
  <c r="AE44"/>
  <c r="A45"/>
  <c r="Y43"/>
  <c r="L44"/>
  <c r="AD44"/>
  <c r="X43"/>
  <c r="P44"/>
  <c r="S44"/>
  <c r="K44"/>
  <c r="I43"/>
  <c r="AG43"/>
  <c r="G44"/>
  <c r="C44"/>
  <c r="AB43"/>
  <c r="E43"/>
  <c r="T43"/>
  <c r="M43"/>
  <c r="Y44"/>
  <c r="D43"/>
  <c r="G43"/>
  <c r="AA43"/>
  <c r="M44"/>
  <c r="V43"/>
  <c r="H44"/>
  <c r="W44"/>
  <c r="AH44"/>
  <c r="Q44"/>
  <c r="Q43"/>
  <c r="Z44"/>
  <c r="L43"/>
  <c r="K43"/>
  <c r="AF44"/>
  <c r="R44"/>
  <c r="Z43"/>
  <c r="AE43"/>
  <c r="AA44"/>
  <c r="U43"/>
  <c r="V44"/>
  <c r="J44"/>
  <c r="F44"/>
  <c r="X44"/>
  <c r="J43"/>
  <c r="AB44"/>
  <c r="AF43"/>
  <c r="F43"/>
  <c r="I44"/>
  <c r="H43"/>
  <c r="AG44"/>
  <c r="T44"/>
  <c r="N44"/>
  <c r="O44"/>
  <c r="P43"/>
  <c r="AH43"/>
  <c r="W43"/>
  <c r="AD43"/>
  <c r="R43"/>
  <c r="U44"/>
  <c r="N43"/>
  <c r="A47" l="1"/>
  <c r="X46"/>
  <c r="AI45"/>
  <c r="Z45"/>
  <c r="U45"/>
  <c r="N46"/>
  <c r="V45"/>
  <c r="Z46"/>
  <c r="AD45"/>
  <c r="J46"/>
  <c r="P45"/>
  <c r="N45"/>
  <c r="AG45"/>
  <c r="G45"/>
  <c r="R45"/>
  <c r="AA46"/>
  <c r="C46"/>
  <c r="Q46"/>
  <c r="AC45"/>
  <c r="AB46"/>
  <c r="G46"/>
  <c r="P46"/>
  <c r="W45"/>
  <c r="F46"/>
  <c r="Y46"/>
  <c r="L45"/>
  <c r="D45"/>
  <c r="F45"/>
  <c r="AC46"/>
  <c r="B45"/>
  <c r="AI46"/>
  <c r="AH45"/>
  <c r="I46"/>
  <c r="T45"/>
  <c r="W46"/>
  <c r="AA45"/>
  <c r="S46"/>
  <c r="H45"/>
  <c r="L46"/>
  <c r="I45"/>
  <c r="T46"/>
  <c r="AB45"/>
  <c r="AD46"/>
  <c r="AE46"/>
  <c r="AE45"/>
  <c r="X45"/>
  <c r="E45"/>
  <c r="AG46"/>
  <c r="C45"/>
  <c r="AF46"/>
  <c r="AF45"/>
  <c r="M46"/>
  <c r="S45"/>
  <c r="H46"/>
  <c r="M45"/>
  <c r="AH46"/>
  <c r="U46"/>
  <c r="Y45"/>
  <c r="V46"/>
  <c r="O46"/>
  <c r="K46"/>
  <c r="R46"/>
  <c r="K45"/>
  <c r="J45"/>
  <c r="Q45"/>
  <c r="O45"/>
  <c r="A49" l="1"/>
  <c r="C48"/>
  <c r="U48"/>
  <c r="R47"/>
  <c r="P47"/>
  <c r="T47"/>
  <c r="AD48"/>
  <c r="W47"/>
  <c r="AH48"/>
  <c r="B47"/>
  <c r="Q48"/>
  <c r="G48"/>
  <c r="M47"/>
  <c r="AA47"/>
  <c r="Y48"/>
  <c r="D47"/>
  <c r="U47"/>
  <c r="AG47"/>
  <c r="C47"/>
  <c r="W48"/>
  <c r="AG48"/>
  <c r="AF47"/>
  <c r="V47"/>
  <c r="AE47"/>
  <c r="H47"/>
  <c r="S48"/>
  <c r="N48"/>
  <c r="K48"/>
  <c r="X47"/>
  <c r="L48"/>
  <c r="L47"/>
  <c r="AE48"/>
  <c r="V48"/>
  <c r="AD47"/>
  <c r="N47"/>
  <c r="R48"/>
  <c r="AI48"/>
  <c r="O48"/>
  <c r="H48"/>
  <c r="AC47"/>
  <c r="AC48"/>
  <c r="AH47"/>
  <c r="Z48"/>
  <c r="F48"/>
  <c r="O47"/>
  <c r="I47"/>
  <c r="P48"/>
  <c r="T48"/>
  <c r="Z47"/>
  <c r="AA48"/>
  <c r="Q47"/>
  <c r="X48"/>
  <c r="I48"/>
  <c r="J48"/>
  <c r="F47"/>
  <c r="M48"/>
  <c r="G47"/>
  <c r="AI47"/>
  <c r="E47"/>
  <c r="S47"/>
  <c r="AF48"/>
  <c r="AB47"/>
  <c r="K47"/>
  <c r="AB48"/>
  <c r="Y47"/>
  <c r="J47"/>
  <c r="A51" l="1"/>
  <c r="M50"/>
  <c r="AF50"/>
  <c r="AE49"/>
  <c r="D49"/>
  <c r="X50"/>
  <c r="O49"/>
  <c r="Y50"/>
  <c r="W50"/>
  <c r="E49"/>
  <c r="N49"/>
  <c r="K49"/>
  <c r="J50"/>
  <c r="V50"/>
  <c r="AD50"/>
  <c r="U49"/>
  <c r="G50"/>
  <c r="R50"/>
  <c r="AE50"/>
  <c r="R49"/>
  <c r="L49"/>
  <c r="V49"/>
  <c r="H49"/>
  <c r="T50"/>
  <c r="Y49"/>
  <c r="J49"/>
  <c r="AI49"/>
  <c r="H50"/>
  <c r="AB49"/>
  <c r="AI50"/>
  <c r="G49"/>
  <c r="U50"/>
  <c r="AF49"/>
  <c r="AA50"/>
  <c r="Z49"/>
  <c r="L50"/>
  <c r="AD49"/>
  <c r="AA49"/>
  <c r="O50"/>
  <c r="AH50"/>
  <c r="N50"/>
  <c r="K50"/>
  <c r="AC50"/>
  <c r="I49"/>
  <c r="AC49"/>
  <c r="P49"/>
  <c r="B49"/>
  <c r="Q50"/>
  <c r="Z50"/>
  <c r="AB50"/>
  <c r="M49"/>
  <c r="I50"/>
  <c r="P50"/>
  <c r="C50"/>
  <c r="Q49"/>
  <c r="W49"/>
  <c r="T49"/>
  <c r="S50"/>
  <c r="AH49"/>
  <c r="AG50"/>
  <c r="AG49"/>
  <c r="X49"/>
  <c r="S49"/>
  <c r="F50"/>
  <c r="C49"/>
  <c r="F49"/>
  <c r="A53" l="1"/>
  <c r="S51"/>
  <c r="R52"/>
  <c r="AD51"/>
  <c r="AC52"/>
  <c r="Q52"/>
  <c r="AE52"/>
  <c r="AF51"/>
  <c r="O51"/>
  <c r="AA51"/>
  <c r="AI51"/>
  <c r="K51"/>
  <c r="B51"/>
  <c r="H52"/>
  <c r="M51"/>
  <c r="V51"/>
  <c r="N51"/>
  <c r="AB52"/>
  <c r="M52"/>
  <c r="J52"/>
  <c r="Y51"/>
  <c r="T51"/>
  <c r="Y52"/>
  <c r="H51"/>
  <c r="G51"/>
  <c r="AH52"/>
  <c r="X51"/>
  <c r="K52"/>
  <c r="AG52"/>
  <c r="X52"/>
  <c r="P52"/>
  <c r="AE51"/>
  <c r="F52"/>
  <c r="U51"/>
  <c r="Z52"/>
  <c r="I52"/>
  <c r="AC51"/>
  <c r="R51"/>
  <c r="C51"/>
  <c r="F51"/>
  <c r="AA52"/>
  <c r="S52"/>
  <c r="N52"/>
  <c r="AH51"/>
  <c r="L51"/>
  <c r="U52"/>
  <c r="D51"/>
  <c r="AG51"/>
  <c r="V52"/>
  <c r="AF52"/>
  <c r="G52"/>
  <c r="E51"/>
  <c r="L52"/>
  <c r="J51"/>
  <c r="T52"/>
  <c r="I51"/>
  <c r="AB51"/>
  <c r="C52"/>
  <c r="Z51"/>
  <c r="AI52"/>
  <c r="O52"/>
  <c r="P51"/>
  <c r="W51"/>
  <c r="AD52"/>
  <c r="Q51"/>
  <c r="W52"/>
  <c r="A55" l="1"/>
  <c r="X54"/>
  <c r="AG53"/>
  <c r="W53"/>
  <c r="X53"/>
  <c r="G53"/>
  <c r="I53"/>
  <c r="AC53"/>
  <c r="K53"/>
  <c r="Z54"/>
  <c r="S54"/>
  <c r="AD54"/>
  <c r="M53"/>
  <c r="AC54"/>
  <c r="V53"/>
  <c r="J54"/>
  <c r="Z53"/>
  <c r="H54"/>
  <c r="Y54"/>
  <c r="C54"/>
  <c r="L54"/>
  <c r="T54"/>
  <c r="R54"/>
  <c r="AH54"/>
  <c r="AE53"/>
  <c r="AB53"/>
  <c r="F53"/>
  <c r="K54"/>
  <c r="T53"/>
  <c r="AE54"/>
  <c r="O53"/>
  <c r="Q54"/>
  <c r="G54"/>
  <c r="AF53"/>
  <c r="W54"/>
  <c r="AF54"/>
  <c r="AA53"/>
  <c r="AB54"/>
  <c r="Y53"/>
  <c r="V54"/>
  <c r="H53"/>
  <c r="P53"/>
  <c r="R53"/>
  <c r="P54"/>
  <c r="U54"/>
  <c r="S53"/>
  <c r="AD53"/>
  <c r="E53"/>
  <c r="AH53"/>
  <c r="B53"/>
  <c r="I54"/>
  <c r="J53"/>
  <c r="AI53"/>
  <c r="AI54"/>
  <c r="C53"/>
  <c r="M54"/>
  <c r="D53"/>
  <c r="U53"/>
  <c r="Q53"/>
  <c r="AA54"/>
  <c r="F54"/>
  <c r="N54"/>
  <c r="L53"/>
  <c r="O54"/>
  <c r="AG54"/>
  <c r="N53"/>
  <c r="A57" l="1"/>
  <c r="V56"/>
  <c r="D55"/>
  <c r="F55"/>
  <c r="Z56"/>
  <c r="Z55"/>
  <c r="AE55"/>
  <c r="Q56"/>
  <c r="X55"/>
  <c r="M56"/>
  <c r="AA55"/>
  <c r="N55"/>
  <c r="T56"/>
  <c r="L56"/>
  <c r="S56"/>
  <c r="W56"/>
  <c r="F56"/>
  <c r="K55"/>
  <c r="X56"/>
  <c r="E55"/>
  <c r="M55"/>
  <c r="C56"/>
  <c r="AF55"/>
  <c r="G56"/>
  <c r="H55"/>
  <c r="AH56"/>
  <c r="O56"/>
  <c r="AH55"/>
  <c r="T55"/>
  <c r="V55"/>
  <c r="AB56"/>
  <c r="Q55"/>
  <c r="U55"/>
  <c r="R56"/>
  <c r="AG55"/>
  <c r="AE56"/>
  <c r="S55"/>
  <c r="J56"/>
  <c r="AI56"/>
  <c r="AA56"/>
  <c r="AD55"/>
  <c r="N56"/>
  <c r="B55"/>
  <c r="J55"/>
  <c r="I55"/>
  <c r="I56"/>
  <c r="Y56"/>
  <c r="AC55"/>
  <c r="P56"/>
  <c r="AB55"/>
  <c r="AI55"/>
  <c r="AC56"/>
  <c r="U56"/>
  <c r="Y55"/>
  <c r="AG56"/>
  <c r="P55"/>
  <c r="H56"/>
  <c r="O55"/>
  <c r="G55"/>
  <c r="K56"/>
  <c r="R55"/>
  <c r="AD56"/>
  <c r="W55"/>
  <c r="C55"/>
  <c r="AF56"/>
  <c r="L55"/>
  <c r="A59" l="1"/>
  <c r="AG57"/>
  <c r="J57"/>
  <c r="I58"/>
  <c r="Z57"/>
  <c r="U57"/>
  <c r="W58"/>
  <c r="AC57"/>
  <c r="AA58"/>
  <c r="AI57"/>
  <c r="AH58"/>
  <c r="AB57"/>
  <c r="F58"/>
  <c r="S57"/>
  <c r="Y58"/>
  <c r="L58"/>
  <c r="AC58"/>
  <c r="H58"/>
  <c r="V58"/>
  <c r="O58"/>
  <c r="I57"/>
  <c r="K57"/>
  <c r="M58"/>
  <c r="AF58"/>
  <c r="D57"/>
  <c r="P57"/>
  <c r="C57"/>
  <c r="O57"/>
  <c r="AA57"/>
  <c r="Q58"/>
  <c r="M57"/>
  <c r="Y57"/>
  <c r="X58"/>
  <c r="AD58"/>
  <c r="AH57"/>
  <c r="J58"/>
  <c r="AB58"/>
  <c r="V57"/>
  <c r="Z58"/>
  <c r="L57"/>
  <c r="T57"/>
  <c r="H57"/>
  <c r="F57"/>
  <c r="C58"/>
  <c r="AD57"/>
  <c r="P58"/>
  <c r="U58"/>
  <c r="W57"/>
  <c r="T58"/>
  <c r="AF57"/>
  <c r="AG58"/>
  <c r="N58"/>
  <c r="G58"/>
  <c r="AE58"/>
  <c r="S58"/>
  <c r="X57"/>
  <c r="N57"/>
  <c r="K58"/>
  <c r="R57"/>
  <c r="E57"/>
  <c r="R58"/>
  <c r="Q57"/>
  <c r="AI58"/>
  <c r="AE57"/>
  <c r="G57"/>
  <c r="B57"/>
  <c r="A61" l="1"/>
  <c r="T60"/>
  <c r="N60"/>
  <c r="AG59"/>
  <c r="I59"/>
  <c r="AI60"/>
  <c r="S59"/>
  <c r="Q59"/>
  <c r="W59"/>
  <c r="C59"/>
  <c r="F59"/>
  <c r="AI59"/>
  <c r="AA59"/>
  <c r="E59"/>
  <c r="H59"/>
  <c r="K60"/>
  <c r="D59"/>
  <c r="H60"/>
  <c r="K59"/>
  <c r="R59"/>
  <c r="L60"/>
  <c r="U59"/>
  <c r="B59"/>
  <c r="J59"/>
  <c r="W60"/>
  <c r="AG60"/>
  <c r="I60"/>
  <c r="P60"/>
  <c r="G59"/>
  <c r="P59"/>
  <c r="AF60"/>
  <c r="O60"/>
  <c r="T59"/>
  <c r="S60"/>
  <c r="Z59"/>
  <c r="J60"/>
  <c r="AE59"/>
  <c r="Z60"/>
  <c r="AH60"/>
  <c r="AA60"/>
  <c r="V60"/>
  <c r="X60"/>
  <c r="AB60"/>
  <c r="AB59"/>
  <c r="N59"/>
  <c r="O59"/>
  <c r="X59"/>
  <c r="C60"/>
  <c r="Y59"/>
  <c r="AD60"/>
  <c r="AC59"/>
  <c r="AF59"/>
  <c r="U60"/>
  <c r="Y60"/>
  <c r="G60"/>
  <c r="M60"/>
  <c r="AC60"/>
  <c r="AD59"/>
  <c r="M59"/>
  <c r="AE60"/>
  <c r="L59"/>
  <c r="R60"/>
  <c r="F60"/>
  <c r="Q60"/>
  <c r="V59"/>
  <c r="AH59"/>
  <c r="A63" l="1"/>
  <c r="AI61"/>
  <c r="Y62"/>
  <c r="P62"/>
  <c r="AE61"/>
  <c r="X62"/>
  <c r="R62"/>
  <c r="AC62"/>
  <c r="AG61"/>
  <c r="E61"/>
  <c r="Q61"/>
  <c r="S61"/>
  <c r="Y61"/>
  <c r="J61"/>
  <c r="M62"/>
  <c r="M61"/>
  <c r="S62"/>
  <c r="Q62"/>
  <c r="Z62"/>
  <c r="AD62"/>
  <c r="R61"/>
  <c r="W61"/>
  <c r="G61"/>
  <c r="AB62"/>
  <c r="AA61"/>
  <c r="B61"/>
  <c r="L62"/>
  <c r="AF61"/>
  <c r="V61"/>
  <c r="U62"/>
  <c r="AD61"/>
  <c r="AA62"/>
  <c r="N61"/>
  <c r="AG62"/>
  <c r="T62"/>
  <c r="I62"/>
  <c r="X61"/>
  <c r="W62"/>
  <c r="AC61"/>
  <c r="H62"/>
  <c r="T61"/>
  <c r="F62"/>
  <c r="C62"/>
  <c r="Z61"/>
  <c r="I61"/>
  <c r="G62"/>
  <c r="U61"/>
  <c r="K61"/>
  <c r="AE62"/>
  <c r="C61"/>
  <c r="D61"/>
  <c r="AH62"/>
  <c r="AI62"/>
  <c r="AF62"/>
  <c r="O61"/>
  <c r="L61"/>
  <c r="V62"/>
  <c r="H61"/>
  <c r="O62"/>
  <c r="AH61"/>
  <c r="K62"/>
  <c r="AB61"/>
  <c r="F61"/>
  <c r="P61"/>
  <c r="N62"/>
  <c r="J62"/>
  <c r="A65" l="1"/>
  <c r="K64"/>
  <c r="AA63"/>
  <c r="S63"/>
  <c r="M63"/>
  <c r="AH64"/>
  <c r="Z63"/>
  <c r="T64"/>
  <c r="V63"/>
  <c r="AF63"/>
  <c r="AD64"/>
  <c r="G63"/>
  <c r="R63"/>
  <c r="AI63"/>
  <c r="L64"/>
  <c r="N64"/>
  <c r="AC63"/>
  <c r="S64"/>
  <c r="W64"/>
  <c r="J63"/>
  <c r="M64"/>
  <c r="B63"/>
  <c r="K63"/>
  <c r="O64"/>
  <c r="P64"/>
  <c r="G64"/>
  <c r="N63"/>
  <c r="AA64"/>
  <c r="C64"/>
  <c r="AF64"/>
  <c r="O63"/>
  <c r="E63"/>
  <c r="W63"/>
  <c r="AC64"/>
  <c r="AG63"/>
  <c r="V64"/>
  <c r="I63"/>
  <c r="AB64"/>
  <c r="H63"/>
  <c r="Q63"/>
  <c r="J64"/>
  <c r="AE63"/>
  <c r="I64"/>
  <c r="AI64"/>
  <c r="AG64"/>
  <c r="R64"/>
  <c r="T63"/>
  <c r="L63"/>
  <c r="Y63"/>
  <c r="X64"/>
  <c r="AD63"/>
  <c r="Q64"/>
  <c r="AE64"/>
  <c r="AB63"/>
  <c r="U64"/>
  <c r="X63"/>
  <c r="U63"/>
  <c r="P63"/>
  <c r="Z64"/>
  <c r="Y64"/>
  <c r="D63"/>
  <c r="C63"/>
  <c r="F63"/>
  <c r="AH63"/>
  <c r="F64"/>
  <c r="H64"/>
  <c r="A67" l="1"/>
  <c r="X65"/>
  <c r="Y66"/>
  <c r="S66"/>
  <c r="R65"/>
  <c r="Q65"/>
  <c r="O66"/>
  <c r="AC66"/>
  <c r="B65"/>
  <c r="AB66"/>
  <c r="G66"/>
  <c r="F65"/>
  <c r="AI66"/>
  <c r="I65"/>
  <c r="O65"/>
  <c r="G65"/>
  <c r="P65"/>
  <c r="E65"/>
  <c r="K65"/>
  <c r="AE66"/>
  <c r="L65"/>
  <c r="D65"/>
  <c r="J66"/>
  <c r="AD65"/>
  <c r="F66"/>
  <c r="AI65"/>
  <c r="I66"/>
  <c r="C65"/>
  <c r="AD66"/>
  <c r="Z66"/>
  <c r="R66"/>
  <c r="T66"/>
  <c r="Z65"/>
  <c r="AG66"/>
  <c r="U65"/>
  <c r="AF65"/>
  <c r="M65"/>
  <c r="AA65"/>
  <c r="T65"/>
  <c r="H65"/>
  <c r="AA66"/>
  <c r="AF66"/>
  <c r="N66"/>
  <c r="V65"/>
  <c r="S65"/>
  <c r="C66"/>
  <c r="L66"/>
  <c r="K66"/>
  <c r="Y65"/>
  <c r="Q66"/>
  <c r="W66"/>
  <c r="AH65"/>
  <c r="AB65"/>
  <c r="U66"/>
  <c r="X66"/>
  <c r="AH66"/>
  <c r="N65"/>
  <c r="V66"/>
  <c r="AG65"/>
  <c r="W65"/>
  <c r="AE65"/>
  <c r="P66"/>
  <c r="AC65"/>
  <c r="M66"/>
  <c r="H66"/>
  <c r="J65"/>
  <c r="S68" l="1"/>
  <c r="D67"/>
  <c r="J68"/>
  <c r="A69"/>
  <c r="G67"/>
  <c r="V67"/>
  <c r="AB68"/>
  <c r="AE67"/>
  <c r="N67"/>
  <c r="AF68"/>
  <c r="K67"/>
  <c r="W67"/>
  <c r="L68"/>
  <c r="R68"/>
  <c r="K68"/>
  <c r="M67"/>
  <c r="X67"/>
  <c r="O68"/>
  <c r="AI67"/>
  <c r="AG67"/>
  <c r="P67"/>
  <c r="V68"/>
  <c r="AI68"/>
  <c r="AF67"/>
  <c r="Y67"/>
  <c r="T67"/>
  <c r="B67"/>
  <c r="F67"/>
  <c r="O67"/>
  <c r="X68"/>
  <c r="AH67"/>
  <c r="AH68"/>
  <c r="I67"/>
  <c r="H67"/>
  <c r="AC67"/>
  <c r="AA67"/>
  <c r="AC68"/>
  <c r="AB67"/>
  <c r="L67"/>
  <c r="S67"/>
  <c r="Z68"/>
  <c r="H68"/>
  <c r="N68"/>
  <c r="C67"/>
  <c r="F68"/>
  <c r="R67"/>
  <c r="M68"/>
  <c r="AA68"/>
  <c r="U68"/>
  <c r="AG68"/>
  <c r="AE68"/>
  <c r="Y68"/>
  <c r="P68"/>
  <c r="Q67"/>
  <c r="Z67"/>
  <c r="E67"/>
  <c r="T68"/>
  <c r="AD68"/>
  <c r="C68"/>
  <c r="Q68"/>
  <c r="AD67"/>
  <c r="U67"/>
  <c r="I68"/>
  <c r="J67"/>
  <c r="W68"/>
  <c r="G68"/>
  <c r="A71" l="1"/>
  <c r="U69"/>
  <c r="Q69"/>
  <c r="R70"/>
  <c r="M69"/>
  <c r="G70"/>
  <c r="E69"/>
  <c r="P70"/>
  <c r="T69"/>
  <c r="W69"/>
  <c r="T70"/>
  <c r="AH69"/>
  <c r="K69"/>
  <c r="Z69"/>
  <c r="O69"/>
  <c r="C69"/>
  <c r="AG69"/>
  <c r="AA69"/>
  <c r="U70"/>
  <c r="AD70"/>
  <c r="AI69"/>
  <c r="AB69"/>
  <c r="AI70"/>
  <c r="V69"/>
  <c r="X69"/>
  <c r="AC69"/>
  <c r="R69"/>
  <c r="N70"/>
  <c r="AB70"/>
  <c r="H69"/>
  <c r="H70"/>
  <c r="AG70"/>
  <c r="S70"/>
  <c r="AF70"/>
  <c r="L70"/>
  <c r="AH70"/>
  <c r="Y70"/>
  <c r="AA70"/>
  <c r="I70"/>
  <c r="L69"/>
  <c r="S69"/>
  <c r="N69"/>
  <c r="I69"/>
  <c r="O70"/>
  <c r="F70"/>
  <c r="AD69"/>
  <c r="P69"/>
  <c r="J69"/>
  <c r="B69"/>
  <c r="AF69"/>
  <c r="AE69"/>
  <c r="M70"/>
  <c r="G69"/>
  <c r="D69"/>
  <c r="V70"/>
  <c r="AE70"/>
  <c r="X70"/>
  <c r="K70"/>
  <c r="J70"/>
  <c r="Y69"/>
  <c r="F69"/>
  <c r="AC70"/>
  <c r="Q70"/>
  <c r="Z70"/>
  <c r="C70"/>
  <c r="W70"/>
  <c r="A73" l="1"/>
  <c r="AD72"/>
  <c r="W72"/>
  <c r="V72"/>
  <c r="AH72"/>
  <c r="Y72"/>
  <c r="V71"/>
  <c r="W71"/>
  <c r="AF72"/>
  <c r="P71"/>
  <c r="J71"/>
  <c r="T72"/>
  <c r="X72"/>
  <c r="C71"/>
  <c r="AA72"/>
  <c r="B71"/>
  <c r="G71"/>
  <c r="Z71"/>
  <c r="AC71"/>
  <c r="H71"/>
  <c r="L71"/>
  <c r="Z72"/>
  <c r="N71"/>
  <c r="AD71"/>
  <c r="K71"/>
  <c r="F72"/>
  <c r="AG72"/>
  <c r="L72"/>
  <c r="R72"/>
  <c r="Q72"/>
  <c r="F71"/>
  <c r="AE72"/>
  <c r="I72"/>
  <c r="S72"/>
  <c r="N72"/>
  <c r="I71"/>
  <c r="M71"/>
  <c r="AH71"/>
  <c r="AG71"/>
  <c r="AC72"/>
  <c r="Y71"/>
  <c r="X71"/>
  <c r="G72"/>
  <c r="AB71"/>
  <c r="J72"/>
  <c r="K72"/>
  <c r="AF71"/>
  <c r="AE71"/>
  <c r="M72"/>
  <c r="R71"/>
  <c r="D71"/>
  <c r="U72"/>
  <c r="O71"/>
  <c r="C72"/>
  <c r="Q71"/>
  <c r="AB72"/>
  <c r="U71"/>
  <c r="AA71"/>
  <c r="AI71"/>
  <c r="S71"/>
  <c r="AI72"/>
  <c r="T71"/>
  <c r="O72"/>
  <c r="H72"/>
  <c r="P72"/>
  <c r="E71"/>
  <c r="A75" l="1"/>
  <c r="Z73"/>
  <c r="O74"/>
  <c r="E73"/>
  <c r="AE73"/>
  <c r="AI73"/>
  <c r="L74"/>
  <c r="N74"/>
  <c r="C74"/>
  <c r="P74"/>
  <c r="AI74"/>
  <c r="S73"/>
  <c r="G73"/>
  <c r="M73"/>
  <c r="Z74"/>
  <c r="U73"/>
  <c r="AG74"/>
  <c r="K74"/>
  <c r="N73"/>
  <c r="O73"/>
  <c r="AF73"/>
  <c r="T74"/>
  <c r="I74"/>
  <c r="F74"/>
  <c r="F73"/>
  <c r="D73"/>
  <c r="K73"/>
  <c r="X73"/>
  <c r="H73"/>
  <c r="Q74"/>
  <c r="AH73"/>
  <c r="AE74"/>
  <c r="AG73"/>
  <c r="U74"/>
  <c r="AF74"/>
  <c r="P73"/>
  <c r="J74"/>
  <c r="B73"/>
  <c r="AB74"/>
  <c r="R73"/>
  <c r="AB73"/>
  <c r="AD73"/>
  <c r="Q73"/>
  <c r="AC74"/>
  <c r="AC73"/>
  <c r="V74"/>
  <c r="R74"/>
  <c r="W74"/>
  <c r="J73"/>
  <c r="I73"/>
  <c r="X74"/>
  <c r="W73"/>
  <c r="V73"/>
  <c r="AA73"/>
  <c r="AH74"/>
  <c r="Y74"/>
  <c r="H74"/>
  <c r="L73"/>
  <c r="T73"/>
  <c r="C73"/>
  <c r="AD74"/>
  <c r="M74"/>
  <c r="G74"/>
  <c r="AA74"/>
  <c r="S74"/>
  <c r="Y73"/>
  <c r="AE75" l="1"/>
  <c r="A77"/>
  <c r="AE76"/>
  <c r="P75"/>
  <c r="Y75"/>
  <c r="Q75"/>
  <c r="L75"/>
  <c r="U75"/>
  <c r="S75"/>
  <c r="Y76"/>
  <c r="H75"/>
  <c r="P76"/>
  <c r="AD76"/>
  <c r="AC75"/>
  <c r="E75"/>
  <c r="D75"/>
  <c r="J76"/>
  <c r="R76"/>
  <c r="V76"/>
  <c r="J75"/>
  <c r="X76"/>
  <c r="O76"/>
  <c r="K76"/>
  <c r="Z76"/>
  <c r="N76"/>
  <c r="AI75"/>
  <c r="F76"/>
  <c r="N75"/>
  <c r="X75"/>
  <c r="B75"/>
  <c r="Z75"/>
  <c r="AI76"/>
  <c r="R75"/>
  <c r="W76"/>
  <c r="C76"/>
  <c r="AB76"/>
  <c r="AH76"/>
  <c r="K75"/>
  <c r="L76"/>
  <c r="AF75"/>
  <c r="AG75"/>
  <c r="M76"/>
  <c r="G75"/>
  <c r="H76"/>
  <c r="I76"/>
  <c r="AA75"/>
  <c r="Q76"/>
  <c r="AF76"/>
  <c r="AH75"/>
  <c r="S76"/>
  <c r="AD75"/>
  <c r="I75"/>
  <c r="W75"/>
  <c r="F75"/>
  <c r="O75"/>
  <c r="AG76"/>
  <c r="T76"/>
  <c r="C75"/>
  <c r="V75"/>
  <c r="AB75"/>
  <c r="G76"/>
  <c r="M75"/>
  <c r="T75"/>
  <c r="AA76"/>
  <c r="U76"/>
  <c r="AC76"/>
  <c r="A79" l="1"/>
  <c r="O78"/>
  <c r="H77"/>
  <c r="Q78"/>
  <c r="C77"/>
  <c r="G78"/>
  <c r="AH77"/>
  <c r="AA78"/>
  <c r="J77"/>
  <c r="Z78"/>
  <c r="D77"/>
  <c r="N78"/>
  <c r="X78"/>
  <c r="P78"/>
  <c r="Z77"/>
  <c r="Q77"/>
  <c r="R77"/>
  <c r="S77"/>
  <c r="W78"/>
  <c r="AD77"/>
  <c r="S78"/>
  <c r="AA77"/>
  <c r="AD78"/>
  <c r="AB78"/>
  <c r="M78"/>
  <c r="AI77"/>
  <c r="X77"/>
  <c r="C78"/>
  <c r="AC77"/>
  <c r="AI78"/>
  <c r="G77"/>
  <c r="I78"/>
  <c r="O77"/>
  <c r="N77"/>
  <c r="AG77"/>
  <c r="AF77"/>
  <c r="F78"/>
  <c r="E77"/>
  <c r="AG78"/>
  <c r="K78"/>
  <c r="K77"/>
  <c r="L77"/>
  <c r="V78"/>
  <c r="H78"/>
  <c r="B77"/>
  <c r="T77"/>
  <c r="U77"/>
  <c r="M77"/>
  <c r="T78"/>
  <c r="Y78"/>
  <c r="F77"/>
  <c r="AE78"/>
  <c r="R78"/>
  <c r="P77"/>
  <c r="Y77"/>
  <c r="I77"/>
  <c r="L78"/>
  <c r="V77"/>
  <c r="U78"/>
  <c r="W77"/>
  <c r="AC78"/>
  <c r="J78"/>
  <c r="AE77"/>
  <c r="AH78"/>
  <c r="AF78"/>
  <c r="AB77"/>
  <c r="A81" l="1"/>
  <c r="X79"/>
  <c r="AB80"/>
  <c r="X80"/>
  <c r="P80"/>
  <c r="AI79"/>
  <c r="P79"/>
  <c r="AA80"/>
  <c r="J79"/>
  <c r="M79"/>
  <c r="R80"/>
  <c r="AH80"/>
  <c r="G79"/>
  <c r="S79"/>
  <c r="AE80"/>
  <c r="S80"/>
  <c r="O79"/>
  <c r="AB79"/>
  <c r="N79"/>
  <c r="V80"/>
  <c r="Z80"/>
  <c r="F79"/>
  <c r="D79"/>
  <c r="AC79"/>
  <c r="L79"/>
  <c r="AG80"/>
  <c r="AF80"/>
  <c r="K80"/>
  <c r="AH79"/>
  <c r="Q80"/>
  <c r="AG79"/>
  <c r="C79"/>
  <c r="U80"/>
  <c r="AD79"/>
  <c r="T79"/>
  <c r="AA79"/>
  <c r="AD80"/>
  <c r="Q79"/>
  <c r="E79"/>
  <c r="Y79"/>
  <c r="AE79"/>
  <c r="G80"/>
  <c r="J80"/>
  <c r="F80"/>
  <c r="R79"/>
  <c r="K79"/>
  <c r="N80"/>
  <c r="O80"/>
  <c r="H80"/>
  <c r="I79"/>
  <c r="W80"/>
  <c r="AI80"/>
  <c r="I80"/>
  <c r="B79"/>
  <c r="H79"/>
  <c r="AC80"/>
  <c r="M80"/>
  <c r="U79"/>
  <c r="Y80"/>
  <c r="T80"/>
  <c r="AF79"/>
  <c r="C80"/>
  <c r="V79"/>
  <c r="L80"/>
  <c r="W79"/>
  <c r="Z79"/>
  <c r="A83" l="1"/>
  <c r="D81"/>
  <c r="J82"/>
  <c r="W82"/>
  <c r="E81"/>
  <c r="N82"/>
  <c r="AA82"/>
  <c r="C81"/>
  <c r="AE82"/>
  <c r="J81"/>
  <c r="O81"/>
  <c r="X82"/>
  <c r="Q82"/>
  <c r="AA81"/>
  <c r="Z81"/>
  <c r="M82"/>
  <c r="U82"/>
  <c r="P82"/>
  <c r="V81"/>
  <c r="AC81"/>
  <c r="Z82"/>
  <c r="Y82"/>
  <c r="G82"/>
  <c r="U81"/>
  <c r="K81"/>
  <c r="R82"/>
  <c r="Q81"/>
  <c r="H82"/>
  <c r="H81"/>
  <c r="AD82"/>
  <c r="K82"/>
  <c r="G81"/>
  <c r="AH81"/>
  <c r="AB82"/>
  <c r="AD81"/>
  <c r="N81"/>
  <c r="O82"/>
  <c r="I81"/>
  <c r="AF81"/>
  <c r="R81"/>
  <c r="M81"/>
  <c r="C82"/>
  <c r="P81"/>
  <c r="AB81"/>
  <c r="F82"/>
  <c r="L82"/>
  <c r="T81"/>
  <c r="Y81"/>
  <c r="AG82"/>
  <c r="S82"/>
  <c r="W81"/>
  <c r="B81"/>
  <c r="X81"/>
  <c r="AG81"/>
  <c r="AC82"/>
  <c r="AI82"/>
  <c r="F81"/>
  <c r="AH82"/>
  <c r="AI81"/>
  <c r="AF82"/>
  <c r="L81"/>
  <c r="T82"/>
  <c r="S81"/>
  <c r="V82"/>
  <c r="I82"/>
  <c r="AE81"/>
  <c r="A85" l="1"/>
  <c r="X84"/>
  <c r="T84"/>
  <c r="AD83"/>
  <c r="AC83"/>
  <c r="F84"/>
  <c r="B83"/>
  <c r="P84"/>
  <c r="R83"/>
  <c r="N84"/>
  <c r="K83"/>
  <c r="AF84"/>
  <c r="L83"/>
  <c r="AE84"/>
  <c r="I83"/>
  <c r="H84"/>
  <c r="S84"/>
  <c r="AH83"/>
  <c r="I84"/>
  <c r="AB84"/>
  <c r="U84"/>
  <c r="C83"/>
  <c r="W84"/>
  <c r="AA84"/>
  <c r="H83"/>
  <c r="F83"/>
  <c r="O84"/>
  <c r="AC84"/>
  <c r="AG83"/>
  <c r="AE83"/>
  <c r="L84"/>
  <c r="Y83"/>
  <c r="S83"/>
  <c r="AI83"/>
  <c r="AH84"/>
  <c r="D83"/>
  <c r="AA83"/>
  <c r="T83"/>
  <c r="M83"/>
  <c r="E83"/>
  <c r="AD84"/>
  <c r="W83"/>
  <c r="K84"/>
  <c r="O83"/>
  <c r="U83"/>
  <c r="V83"/>
  <c r="C84"/>
  <c r="Y84"/>
  <c r="Z84"/>
  <c r="N83"/>
  <c r="Q83"/>
  <c r="Q84"/>
  <c r="R84"/>
  <c r="AG84"/>
  <c r="V84"/>
  <c r="M84"/>
  <c r="AI84"/>
  <c r="Z83"/>
  <c r="G83"/>
  <c r="AF83"/>
  <c r="G84"/>
  <c r="J83"/>
  <c r="AB83"/>
  <c r="X83"/>
  <c r="P83"/>
  <c r="J84"/>
  <c r="A87" l="1"/>
  <c r="M86"/>
  <c r="P85"/>
  <c r="L85"/>
  <c r="Q85"/>
  <c r="AB86"/>
  <c r="AH86"/>
  <c r="T85"/>
  <c r="L86"/>
  <c r="F85"/>
  <c r="D85"/>
  <c r="AF86"/>
  <c r="AH85"/>
  <c r="X86"/>
  <c r="H86"/>
  <c r="AI86"/>
  <c r="S85"/>
  <c r="AA85"/>
  <c r="W85"/>
  <c r="G86"/>
  <c r="K86"/>
  <c r="E85"/>
  <c r="J85"/>
  <c r="K85"/>
  <c r="AC85"/>
  <c r="AE86"/>
  <c r="P86"/>
  <c r="X85"/>
  <c r="T86"/>
  <c r="AB85"/>
  <c r="H85"/>
  <c r="AD85"/>
  <c r="S86"/>
  <c r="AA86"/>
  <c r="O85"/>
  <c r="Z85"/>
  <c r="V85"/>
  <c r="O86"/>
  <c r="AC86"/>
  <c r="M85"/>
  <c r="C85"/>
  <c r="AD86"/>
  <c r="U85"/>
  <c r="J86"/>
  <c r="U86"/>
  <c r="G85"/>
  <c r="AE85"/>
  <c r="I85"/>
  <c r="Z86"/>
  <c r="I86"/>
  <c r="Q86"/>
  <c r="AI85"/>
  <c r="F86"/>
  <c r="Y86"/>
  <c r="W86"/>
  <c r="V86"/>
  <c r="N86"/>
  <c r="AG86"/>
  <c r="AG85"/>
  <c r="R85"/>
  <c r="B85"/>
  <c r="Y85"/>
  <c r="R86"/>
  <c r="AF85"/>
  <c r="N85"/>
  <c r="C86"/>
  <c r="A89" l="1"/>
  <c r="N88"/>
  <c r="K87"/>
  <c r="AD87"/>
  <c r="AB88"/>
  <c r="E87"/>
  <c r="B87"/>
  <c r="O88"/>
  <c r="Z88"/>
  <c r="V88"/>
  <c r="U88"/>
  <c r="X88"/>
  <c r="W87"/>
  <c r="AG88"/>
  <c r="Y87"/>
  <c r="AC87"/>
  <c r="M88"/>
  <c r="U87"/>
  <c r="AE88"/>
  <c r="I87"/>
  <c r="AG87"/>
  <c r="G87"/>
  <c r="L87"/>
  <c r="AC88"/>
  <c r="Q87"/>
  <c r="G88"/>
  <c r="N87"/>
  <c r="AF87"/>
  <c r="AE87"/>
  <c r="D87"/>
  <c r="S88"/>
  <c r="AI88"/>
  <c r="Z87"/>
  <c r="AH87"/>
  <c r="V87"/>
  <c r="O87"/>
  <c r="AA87"/>
  <c r="P87"/>
  <c r="P88"/>
  <c r="AH88"/>
  <c r="H88"/>
  <c r="K88"/>
  <c r="AF88"/>
  <c r="Y88"/>
  <c r="W88"/>
  <c r="AD88"/>
  <c r="F87"/>
  <c r="H87"/>
  <c r="AB87"/>
  <c r="M87"/>
  <c r="I88"/>
  <c r="F88"/>
  <c r="AA88"/>
  <c r="X87"/>
  <c r="Q88"/>
  <c r="T88"/>
  <c r="J87"/>
  <c r="J88"/>
  <c r="C88"/>
  <c r="AI87"/>
  <c r="C87"/>
  <c r="L88"/>
  <c r="R87"/>
  <c r="R88"/>
  <c r="T87"/>
  <c r="S87"/>
  <c r="A91" l="1"/>
  <c r="J90"/>
  <c r="V89"/>
  <c r="C89"/>
  <c r="R90"/>
  <c r="V90"/>
  <c r="AC89"/>
  <c r="AA89"/>
  <c r="H89"/>
  <c r="I89"/>
  <c r="AI90"/>
  <c r="N89"/>
  <c r="N90"/>
  <c r="AF89"/>
  <c r="H90"/>
  <c r="AA90"/>
  <c r="K90"/>
  <c r="AG89"/>
  <c r="AB89"/>
  <c r="G89"/>
  <c r="Y89"/>
  <c r="P89"/>
  <c r="Q90"/>
  <c r="AF90"/>
  <c r="K89"/>
  <c r="AC90"/>
  <c r="Y90"/>
  <c r="L90"/>
  <c r="AD90"/>
  <c r="L89"/>
  <c r="X90"/>
  <c r="O89"/>
  <c r="AD89"/>
  <c r="AE90"/>
  <c r="Q89"/>
  <c r="S90"/>
  <c r="T89"/>
  <c r="AG90"/>
  <c r="G90"/>
  <c r="AI89"/>
  <c r="O90"/>
  <c r="B89"/>
  <c r="S89"/>
  <c r="F90"/>
  <c r="M89"/>
  <c r="E89"/>
  <c r="D89"/>
  <c r="R89"/>
  <c r="AH90"/>
  <c r="AB90"/>
  <c r="T90"/>
  <c r="I90"/>
  <c r="P90"/>
  <c r="M90"/>
  <c r="F89"/>
  <c r="Z90"/>
  <c r="J89"/>
  <c r="AE89"/>
  <c r="X89"/>
  <c r="U90"/>
  <c r="Z89"/>
  <c r="W89"/>
  <c r="C90"/>
  <c r="AH89"/>
  <c r="W90"/>
  <c r="U89"/>
  <c r="A93" l="1"/>
  <c r="H92"/>
  <c r="S92"/>
  <c r="AD91"/>
  <c r="T91"/>
  <c r="D91"/>
  <c r="AB91"/>
  <c r="AA92"/>
  <c r="AG91"/>
  <c r="AF91"/>
  <c r="AF92"/>
  <c r="L91"/>
  <c r="G92"/>
  <c r="R92"/>
  <c r="O91"/>
  <c r="AI91"/>
  <c r="W91"/>
  <c r="AI92"/>
  <c r="J91"/>
  <c r="Z91"/>
  <c r="V91"/>
  <c r="F91"/>
  <c r="O92"/>
  <c r="B91"/>
  <c r="Q91"/>
  <c r="L92"/>
  <c r="Y92"/>
  <c r="M91"/>
  <c r="J92"/>
  <c r="K91"/>
  <c r="AE91"/>
  <c r="P91"/>
  <c r="AH92"/>
  <c r="AD92"/>
  <c r="P92"/>
  <c r="U92"/>
  <c r="AB92"/>
  <c r="I92"/>
  <c r="AC92"/>
  <c r="AA91"/>
  <c r="V92"/>
  <c r="K92"/>
  <c r="M92"/>
  <c r="AC91"/>
  <c r="Y91"/>
  <c r="G91"/>
  <c r="C91"/>
  <c r="Q92"/>
  <c r="F92"/>
  <c r="X91"/>
  <c r="I91"/>
  <c r="S91"/>
  <c r="AE92"/>
  <c r="Z92"/>
  <c r="AG92"/>
  <c r="X92"/>
  <c r="T92"/>
  <c r="AH91"/>
  <c r="R91"/>
  <c r="H91"/>
  <c r="W92"/>
  <c r="N92"/>
  <c r="C92"/>
  <c r="E91"/>
  <c r="N91"/>
  <c r="U91"/>
  <c r="AI94" l="1"/>
  <c r="S93"/>
  <c r="AF93"/>
  <c r="AG94"/>
  <c r="P94"/>
  <c r="M94"/>
  <c r="R94"/>
  <c r="K94"/>
  <c r="AD93"/>
  <c r="W93"/>
  <c r="T94"/>
  <c r="W94"/>
  <c r="B93"/>
  <c r="M93"/>
  <c r="Q94"/>
  <c r="E93"/>
  <c r="X93"/>
  <c r="J93"/>
  <c r="N93"/>
  <c r="AF94"/>
  <c r="Q93"/>
  <c r="I93"/>
  <c r="O94"/>
  <c r="AC94"/>
  <c r="AE94"/>
  <c r="AG93"/>
  <c r="K93"/>
  <c r="H93"/>
  <c r="U93"/>
  <c r="Y94"/>
  <c r="P93"/>
  <c r="S94"/>
  <c r="R93"/>
  <c r="G93"/>
  <c r="X94"/>
  <c r="C93"/>
  <c r="F93"/>
  <c r="V93"/>
  <c r="AD94"/>
  <c r="C94"/>
  <c r="AH93"/>
  <c r="N94"/>
  <c r="D93"/>
  <c r="AC93"/>
  <c r="AB94"/>
  <c r="Z93"/>
  <c r="AA94"/>
  <c r="AE93"/>
  <c r="AH94"/>
  <c r="V94"/>
  <c r="H94"/>
  <c r="L94"/>
  <c r="AB93"/>
  <c r="O93"/>
  <c r="L93"/>
  <c r="Z94"/>
  <c r="I94"/>
  <c r="F94"/>
  <c r="AA93"/>
  <c r="G94"/>
  <c r="Y93"/>
  <c r="T93"/>
  <c r="U94"/>
  <c r="AI93"/>
  <c r="J94"/>
</calcChain>
</file>

<file path=xl/sharedStrings.xml><?xml version="1.0" encoding="utf-8"?>
<sst xmlns="http://schemas.openxmlformats.org/spreadsheetml/2006/main" count="143" uniqueCount="59">
  <si>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</si>
  <si>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</si>
  <si>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</si>
  <si>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</si>
  <si>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</si>
  <si>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</si>
  <si>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</si>
  <si>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</si>
  <si>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</si>
  <si>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</si>
  <si>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</si>
  <si>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</si>
  <si>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</si>
  <si>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</si>
  <si>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</si>
  <si>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Průběžné pořadí</t>
  </si>
  <si>
    <t>LSK Lomnice n. Pop.</t>
  </si>
  <si>
    <t>JKL Desná</t>
  </si>
  <si>
    <t>SKI KLUB Harrachov</t>
  </si>
  <si>
    <t>TJ Frenštát p. Rad.</t>
  </si>
  <si>
    <t>SK JEŠTĚD Liberec</t>
  </si>
  <si>
    <t>Sudek Radim</t>
  </si>
  <si>
    <t>Janata František</t>
  </si>
  <si>
    <t>Bernat Pavel</t>
  </si>
  <si>
    <t>Vaverka Petr</t>
  </si>
  <si>
    <t>Šimek Jan</t>
  </si>
  <si>
    <t>Drbohlav Matěj</t>
  </si>
  <si>
    <t>Sadvarová Karolína</t>
  </si>
  <si>
    <t>Konvalinka Jiří</t>
  </si>
  <si>
    <t>TJ TŽ Třinec</t>
  </si>
  <si>
    <t>Svobodová Lucie</t>
  </si>
  <si>
    <t>SK Nové Město n.M.</t>
  </si>
  <si>
    <t>Kantorová Terezie</t>
  </si>
  <si>
    <t>LETNÍ SERIÁL MČR ve skoku na lyžích 2016</t>
  </si>
  <si>
    <t>VC Lomnice, K70 - 14.8.2016</t>
  </si>
  <si>
    <t>Pešta David</t>
  </si>
  <si>
    <t>Ulrichová Klára</t>
  </si>
  <si>
    <t>Škarka Daniel</t>
  </si>
  <si>
    <t>TJ Rožnov p. R.</t>
  </si>
  <si>
    <t>Křenek Filip</t>
  </si>
  <si>
    <t>Bláha Dominik</t>
  </si>
  <si>
    <t>Pokorný Jiří</t>
  </si>
  <si>
    <t>Jenčová Veronika</t>
  </si>
  <si>
    <t>Koldovská Tereza</t>
  </si>
  <si>
    <t>Černá Anna</t>
  </si>
  <si>
    <t>Machač Michal</t>
  </si>
  <si>
    <t>Fadrhonsová Hana</t>
  </si>
  <si>
    <t>MČR Desná, K40 - 1.10.2016</t>
  </si>
  <si>
    <t>MČR Rožnov p.R. K70 - 09.10.2016</t>
  </si>
  <si>
    <t>MČR Frenštát p.R. K42 - 8.10.2016</t>
  </si>
  <si>
    <t>kategorie žáci / žačky 13 + 14 (ročník 2003 - 2004)</t>
  </si>
  <si>
    <t>Jindřišek Jiří</t>
  </si>
  <si>
    <t>Tyrlík Rostislav</t>
  </si>
  <si>
    <t>Král David</t>
  </si>
  <si>
    <t>Hradilová Jolana</t>
  </si>
  <si>
    <t>Puškášová Gabriela</t>
  </si>
  <si>
    <t>Šmahlíková Anežka</t>
  </si>
  <si>
    <t>Štěpánek Miroslav</t>
  </si>
  <si>
    <t xml:space="preserve"> 09.10.2016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</si>
</sst>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&quot;.&quot;"/>
  </numFmts>
  <fonts count="19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16" fillId="0" borderId="0" xfId="0" applyNumberFormat="1" applyFont="1"/>
    <xf numFmtId="0" fontId="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textRotation="90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czech-ski.com/img/partneri/skok-na-lyzich/fcc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4</xdr:col>
      <xdr:colOff>425450</xdr:colOff>
      <xdr:row>14</xdr:row>
      <xdr:rowOff>1949450</xdr:rowOff>
    </xdr:to>
    <xdr:pic>
      <xdr:nvPicPr>
        <xdr:cNvPr id="1141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006600"/>
          <a:ext cx="204470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21935</xdr:colOff>
      <xdr:row>0</xdr:row>
      <xdr:rowOff>73313</xdr:rowOff>
    </xdr:from>
    <xdr:to>
      <xdr:col>6</xdr:col>
      <xdr:colOff>273473</xdr:colOff>
      <xdr:row>7</xdr:row>
      <xdr:rowOff>5772</xdr:rowOff>
    </xdr:to>
    <xdr:pic>
      <xdr:nvPicPr>
        <xdr:cNvPr id="1142" name="Obrázek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3435" y="73313"/>
          <a:ext cx="2814629" cy="89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J58"/>
  <sheetViews>
    <sheetView tabSelected="1" topLeftCell="G10" zoomScale="120" zoomScaleNormal="120" workbookViewId="0">
      <selection activeCell="Q16" sqref="Q16:AV16"/>
    </sheetView>
  </sheetViews>
  <sheetFormatPr defaultRowHeight="12.75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6.710937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 customWidth="1"/>
  </cols>
  <sheetData>
    <row r="2" spans="1:7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/>
    <row r="4" spans="1:74" ht="13.5" thickBot="1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>
      <c r="A6" s="10">
        <f t="shared" ref="A6:A37" si="4">RANK(B6,$B$6:$B$160,1)</f>
        <v>7</v>
      </c>
      <c r="B6" s="10">
        <f t="shared" ref="B6:B37" si="5">+K6+0.001*G6</f>
        <v>7.0010000000000003</v>
      </c>
      <c r="C6" s="10"/>
      <c r="D6" s="10"/>
      <c r="E6" s="10"/>
      <c r="F6" s="24"/>
      <c r="G6" s="14">
        <v>1</v>
      </c>
      <c r="H6" s="43" t="s">
        <v>23</v>
      </c>
      <c r="I6" s="15" t="s">
        <v>16</v>
      </c>
      <c r="J6" s="38">
        <v>2004</v>
      </c>
      <c r="K6" s="44">
        <f t="shared" ref="K6:K32" si="6">RANK(L6,$L$6:$L$160)</f>
        <v>7</v>
      </c>
      <c r="L6" s="45">
        <f t="shared" ref="L6:L32" si="7">SUM(O6:AR6)</f>
        <v>638.20000000000005</v>
      </c>
      <c r="M6" s="46">
        <f t="shared" ref="M6:M32" si="8">L6/IF(N6&lt;4,4,N6)</f>
        <v>159.55000000000001</v>
      </c>
      <c r="N6" s="47">
        <f t="shared" ref="N6:N32" si="9">COUNT(O6:AR6)</f>
        <v>4</v>
      </c>
      <c r="O6" s="33">
        <v>113.6</v>
      </c>
      <c r="P6" s="33">
        <v>191.4</v>
      </c>
      <c r="Q6" s="33">
        <v>181.8</v>
      </c>
      <c r="R6" s="33">
        <v>151.4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11</v>
      </c>
      <c r="AT6" s="31">
        <v>10</v>
      </c>
      <c r="AU6" s="31">
        <v>12</v>
      </c>
      <c r="AV6" s="31">
        <v>7</v>
      </c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>
      <c r="A7" s="10">
        <f t="shared" si="4"/>
        <v>27</v>
      </c>
      <c r="B7" s="10">
        <f t="shared" si="5"/>
        <v>27.001999999999999</v>
      </c>
      <c r="C7" s="10"/>
      <c r="D7" s="10"/>
      <c r="E7" s="10"/>
      <c r="F7" s="24"/>
      <c r="G7" s="14">
        <v>2</v>
      </c>
      <c r="H7" s="43" t="s">
        <v>40</v>
      </c>
      <c r="I7" s="15" t="s">
        <v>16</v>
      </c>
      <c r="J7" s="38">
        <v>2006</v>
      </c>
      <c r="K7" s="44">
        <f t="shared" si="6"/>
        <v>27</v>
      </c>
      <c r="L7" s="45">
        <f t="shared" si="7"/>
        <v>117.6</v>
      </c>
      <c r="M7" s="46">
        <f t="shared" si="8"/>
        <v>29.4</v>
      </c>
      <c r="N7" s="47">
        <f t="shared" si="9"/>
        <v>1</v>
      </c>
      <c r="O7" s="33">
        <v>117.6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>
        <v>10</v>
      </c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>
      <c r="A8" s="10">
        <f t="shared" si="4"/>
        <v>12</v>
      </c>
      <c r="B8" s="10">
        <f t="shared" si="5"/>
        <v>12.003</v>
      </c>
      <c r="C8" s="10"/>
      <c r="D8" s="10"/>
      <c r="E8" s="10"/>
      <c r="F8" s="24"/>
      <c r="G8" s="14">
        <v>3</v>
      </c>
      <c r="H8" s="43" t="s">
        <v>44</v>
      </c>
      <c r="I8" s="15" t="s">
        <v>20</v>
      </c>
      <c r="J8" s="38">
        <v>2004</v>
      </c>
      <c r="K8" s="44">
        <f t="shared" si="6"/>
        <v>12</v>
      </c>
      <c r="L8" s="45">
        <f t="shared" si="7"/>
        <v>377.7</v>
      </c>
      <c r="M8" s="46">
        <f t="shared" si="8"/>
        <v>94.424999999999997</v>
      </c>
      <c r="N8" s="47">
        <f t="shared" si="9"/>
        <v>4</v>
      </c>
      <c r="O8" s="33">
        <v>50.2</v>
      </c>
      <c r="P8" s="33">
        <v>148.80000000000001</v>
      </c>
      <c r="Q8" s="33">
        <v>151.4</v>
      </c>
      <c r="R8" s="33">
        <v>27.3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16</v>
      </c>
      <c r="AT8" s="31">
        <v>13</v>
      </c>
      <c r="AU8" s="31">
        <v>19</v>
      </c>
      <c r="AV8" s="31">
        <v>13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>
      <c r="A9" s="10">
        <f t="shared" si="4"/>
        <v>9</v>
      </c>
      <c r="B9" s="10">
        <f t="shared" si="5"/>
        <v>9.0039999999999996</v>
      </c>
      <c r="C9" s="10"/>
      <c r="D9" s="10"/>
      <c r="E9" s="10"/>
      <c r="F9" s="24"/>
      <c r="G9" s="14">
        <v>4</v>
      </c>
      <c r="H9" s="43" t="s">
        <v>26</v>
      </c>
      <c r="I9" s="15" t="s">
        <v>20</v>
      </c>
      <c r="J9" s="38">
        <v>2003</v>
      </c>
      <c r="K9" s="44">
        <f t="shared" si="6"/>
        <v>9</v>
      </c>
      <c r="L9" s="45">
        <f t="shared" si="7"/>
        <v>510.4</v>
      </c>
      <c r="M9" s="46">
        <f t="shared" si="8"/>
        <v>127.6</v>
      </c>
      <c r="N9" s="47">
        <f t="shared" si="9"/>
        <v>4</v>
      </c>
      <c r="O9" s="33">
        <v>82.8</v>
      </c>
      <c r="P9" s="33">
        <v>176.9</v>
      </c>
      <c r="Q9" s="33">
        <v>171.1</v>
      </c>
      <c r="R9" s="33">
        <v>79.599999999999994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>
        <v>14</v>
      </c>
      <c r="AT9" s="31">
        <v>12</v>
      </c>
      <c r="AU9" s="31">
        <v>14</v>
      </c>
      <c r="AV9" s="31">
        <v>10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>
      <c r="A10" s="10">
        <f t="shared" si="4"/>
        <v>23</v>
      </c>
      <c r="B10" s="10">
        <f t="shared" si="5"/>
        <v>23.004999999999999</v>
      </c>
      <c r="C10" s="10"/>
      <c r="D10" s="10"/>
      <c r="E10" s="10"/>
      <c r="F10" s="24"/>
      <c r="G10" s="14">
        <v>5</v>
      </c>
      <c r="H10" s="43" t="s">
        <v>46</v>
      </c>
      <c r="I10" s="15" t="s">
        <v>20</v>
      </c>
      <c r="J10" s="38">
        <v>2004</v>
      </c>
      <c r="K10" s="44">
        <f t="shared" si="6"/>
        <v>23</v>
      </c>
      <c r="L10" s="45">
        <f t="shared" si="7"/>
        <v>155.31</v>
      </c>
      <c r="M10" s="46">
        <f t="shared" si="8"/>
        <v>38.827500000000001</v>
      </c>
      <c r="N10" s="47">
        <f t="shared" si="9"/>
        <v>4</v>
      </c>
      <c r="O10" s="33">
        <v>0.01</v>
      </c>
      <c r="P10" s="33">
        <v>90.6</v>
      </c>
      <c r="Q10" s="33">
        <v>81.3</v>
      </c>
      <c r="R10" s="33">
        <v>-16.600000000000001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>
        <v>20</v>
      </c>
      <c r="AT10" s="31">
        <v>21</v>
      </c>
      <c r="AU10" s="31">
        <v>33</v>
      </c>
      <c r="AV10" s="31">
        <v>22</v>
      </c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>
      <c r="A11" s="10">
        <f t="shared" si="4"/>
        <v>19</v>
      </c>
      <c r="B11" s="10">
        <f t="shared" si="5"/>
        <v>19.006</v>
      </c>
      <c r="C11" s="10"/>
      <c r="D11" s="10"/>
      <c r="E11" s="10"/>
      <c r="F11" s="24"/>
      <c r="G11" s="14">
        <v>6</v>
      </c>
      <c r="H11" s="43" t="s">
        <v>54</v>
      </c>
      <c r="I11" s="15" t="s">
        <v>31</v>
      </c>
      <c r="J11" s="38">
        <v>2004</v>
      </c>
      <c r="K11" s="44">
        <f t="shared" si="6"/>
        <v>19</v>
      </c>
      <c r="L11" s="45">
        <f t="shared" si="7"/>
        <v>186.4</v>
      </c>
      <c r="M11" s="46">
        <f t="shared" si="8"/>
        <v>46.6</v>
      </c>
      <c r="N11" s="47">
        <f t="shared" si="9"/>
        <v>3</v>
      </c>
      <c r="O11" s="33"/>
      <c r="P11" s="33">
        <v>100.7</v>
      </c>
      <c r="Q11" s="33">
        <v>97.2</v>
      </c>
      <c r="R11" s="33">
        <v>-11.5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/>
      <c r="AT11" s="31">
        <v>20</v>
      </c>
      <c r="AU11" s="31">
        <v>29</v>
      </c>
      <c r="AV11" s="31">
        <v>21</v>
      </c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>
      <c r="A12" s="10">
        <f t="shared" si="4"/>
        <v>3</v>
      </c>
      <c r="B12" s="10">
        <f t="shared" si="5"/>
        <v>3.0070000000000001</v>
      </c>
      <c r="C12" s="10"/>
      <c r="D12" s="10"/>
      <c r="E12" s="10"/>
      <c r="F12" s="24"/>
      <c r="G12" s="14">
        <v>7</v>
      </c>
      <c r="H12" s="43" t="s">
        <v>22</v>
      </c>
      <c r="I12" s="15" t="s">
        <v>16</v>
      </c>
      <c r="J12" s="38">
        <v>2003</v>
      </c>
      <c r="K12" s="44">
        <f t="shared" si="6"/>
        <v>3</v>
      </c>
      <c r="L12" s="45">
        <f t="shared" si="7"/>
        <v>804.90000000000009</v>
      </c>
      <c r="M12" s="46">
        <f t="shared" si="8"/>
        <v>201.22500000000002</v>
      </c>
      <c r="N12" s="47">
        <f t="shared" si="9"/>
        <v>4</v>
      </c>
      <c r="O12" s="33">
        <v>150.30000000000001</v>
      </c>
      <c r="P12" s="33">
        <v>224</v>
      </c>
      <c r="Q12" s="33">
        <v>234.3</v>
      </c>
      <c r="R12" s="33">
        <v>196.3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>
        <v>4</v>
      </c>
      <c r="AT12" s="31">
        <v>3</v>
      </c>
      <c r="AU12" s="31">
        <v>3</v>
      </c>
      <c r="AV12" s="31">
        <v>3</v>
      </c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>
      <c r="A13" s="10">
        <f t="shared" si="4"/>
        <v>6</v>
      </c>
      <c r="B13" s="10">
        <f t="shared" si="5"/>
        <v>6.008</v>
      </c>
      <c r="C13" s="10"/>
      <c r="D13" s="10"/>
      <c r="E13" s="10"/>
      <c r="F13" s="24"/>
      <c r="G13" s="14">
        <v>8</v>
      </c>
      <c r="H13" s="43" t="s">
        <v>42</v>
      </c>
      <c r="I13" s="15" t="s">
        <v>17</v>
      </c>
      <c r="J13" s="38">
        <v>2004</v>
      </c>
      <c r="K13" s="44">
        <f t="shared" si="6"/>
        <v>6</v>
      </c>
      <c r="L13" s="45">
        <f t="shared" si="7"/>
        <v>674.1</v>
      </c>
      <c r="M13" s="46">
        <f t="shared" si="8"/>
        <v>168.52500000000001</v>
      </c>
      <c r="N13" s="47">
        <f t="shared" si="9"/>
        <v>4</v>
      </c>
      <c r="O13" s="33">
        <v>90</v>
      </c>
      <c r="P13" s="33">
        <v>214.9</v>
      </c>
      <c r="Q13" s="33">
        <v>197.3</v>
      </c>
      <c r="R13" s="33">
        <v>171.9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>
        <v>13</v>
      </c>
      <c r="AT13" s="31">
        <v>4</v>
      </c>
      <c r="AU13" s="31">
        <v>7</v>
      </c>
      <c r="AV13" s="31">
        <v>5</v>
      </c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>
      <c r="A14" s="10">
        <f t="shared" si="4"/>
        <v>10</v>
      </c>
      <c r="B14" s="10">
        <f t="shared" si="5"/>
        <v>10.009</v>
      </c>
      <c r="C14" s="10"/>
      <c r="D14" s="10"/>
      <c r="E14" s="10"/>
      <c r="F14" s="24"/>
      <c r="G14" s="14">
        <v>9</v>
      </c>
      <c r="H14" s="43" t="s">
        <v>51</v>
      </c>
      <c r="I14" s="15" t="s">
        <v>17</v>
      </c>
      <c r="J14" s="38">
        <v>2004</v>
      </c>
      <c r="K14" s="44">
        <f t="shared" si="6"/>
        <v>10</v>
      </c>
      <c r="L14" s="45">
        <f t="shared" si="7"/>
        <v>501.4</v>
      </c>
      <c r="M14" s="46">
        <f t="shared" si="8"/>
        <v>125.35</v>
      </c>
      <c r="N14" s="47">
        <f t="shared" si="9"/>
        <v>3</v>
      </c>
      <c r="O14" s="33"/>
      <c r="P14" s="33">
        <v>195.6</v>
      </c>
      <c r="Q14" s="33">
        <v>186.4</v>
      </c>
      <c r="R14" s="33">
        <v>119.4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/>
      <c r="AT14" s="31">
        <v>9</v>
      </c>
      <c r="AU14" s="31">
        <v>10</v>
      </c>
      <c r="AV14" s="31">
        <v>8</v>
      </c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>
      <c r="A15" s="10">
        <f t="shared" si="4"/>
        <v>18</v>
      </c>
      <c r="B15" s="10">
        <f t="shared" si="5"/>
        <v>18.010000000000002</v>
      </c>
      <c r="C15" s="10"/>
      <c r="D15" s="10"/>
      <c r="E15" s="10"/>
      <c r="F15" s="24"/>
      <c r="G15" s="14">
        <v>10</v>
      </c>
      <c r="H15" s="43" t="s">
        <v>32</v>
      </c>
      <c r="I15" s="15" t="s">
        <v>29</v>
      </c>
      <c r="J15" s="38">
        <v>2003</v>
      </c>
      <c r="K15" s="44">
        <f t="shared" si="6"/>
        <v>18</v>
      </c>
      <c r="L15" s="45">
        <f t="shared" si="7"/>
        <v>194.6</v>
      </c>
      <c r="M15" s="46">
        <f t="shared" si="8"/>
        <v>48.65</v>
      </c>
      <c r="N15" s="47">
        <f t="shared" si="9"/>
        <v>3</v>
      </c>
      <c r="O15" s="33"/>
      <c r="P15" s="33">
        <v>106</v>
      </c>
      <c r="Q15" s="33">
        <v>96.6</v>
      </c>
      <c r="R15" s="33">
        <v>-8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/>
      <c r="AT15" s="31">
        <v>18</v>
      </c>
      <c r="AU15" s="31">
        <v>30</v>
      </c>
      <c r="AV15" s="31">
        <v>20</v>
      </c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>
      <c r="A16" s="10">
        <f t="shared" si="4"/>
        <v>11</v>
      </c>
      <c r="B16" s="10">
        <f t="shared" si="5"/>
        <v>11.010999999999999</v>
      </c>
      <c r="C16" s="10"/>
      <c r="D16" s="10"/>
      <c r="E16" s="10"/>
      <c r="F16" s="24"/>
      <c r="G16" s="14">
        <v>11</v>
      </c>
      <c r="H16" s="43" t="s">
        <v>43</v>
      </c>
      <c r="I16" s="15" t="s">
        <v>18</v>
      </c>
      <c r="J16" s="38">
        <v>2004</v>
      </c>
      <c r="K16" s="44">
        <f t="shared" si="6"/>
        <v>11</v>
      </c>
      <c r="L16" s="45">
        <f t="shared" si="7"/>
        <v>468.5</v>
      </c>
      <c r="M16" s="46">
        <f t="shared" si="8"/>
        <v>117.125</v>
      </c>
      <c r="N16" s="47">
        <f t="shared" si="9"/>
        <v>4</v>
      </c>
      <c r="O16" s="33">
        <v>69.5</v>
      </c>
      <c r="P16" s="33">
        <v>188</v>
      </c>
      <c r="Q16" s="33">
        <v>153</v>
      </c>
      <c r="R16" s="33">
        <v>58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>
        <v>15</v>
      </c>
      <c r="AT16" s="31">
        <v>11</v>
      </c>
      <c r="AU16" s="31">
        <v>18</v>
      </c>
      <c r="AV16" s="31">
        <v>11</v>
      </c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>
      <c r="A17" s="10">
        <f t="shared" si="4"/>
        <v>2</v>
      </c>
      <c r="B17" s="10">
        <f t="shared" si="5"/>
        <v>2.012</v>
      </c>
      <c r="C17" s="10"/>
      <c r="D17" s="10"/>
      <c r="E17" s="10"/>
      <c r="F17" s="24"/>
      <c r="G17" s="14">
        <v>12</v>
      </c>
      <c r="H17" s="43" t="s">
        <v>28</v>
      </c>
      <c r="I17" s="15" t="s">
        <v>18</v>
      </c>
      <c r="J17" s="38">
        <v>2004</v>
      </c>
      <c r="K17" s="44">
        <f t="shared" si="6"/>
        <v>2</v>
      </c>
      <c r="L17" s="45">
        <f t="shared" si="7"/>
        <v>903.99999999999989</v>
      </c>
      <c r="M17" s="46">
        <f t="shared" si="8"/>
        <v>225.99999999999997</v>
      </c>
      <c r="N17" s="47">
        <f t="shared" si="9"/>
        <v>4</v>
      </c>
      <c r="O17" s="33">
        <v>196.3</v>
      </c>
      <c r="P17" s="33">
        <v>236.1</v>
      </c>
      <c r="Q17" s="33">
        <v>242.2</v>
      </c>
      <c r="R17" s="33">
        <v>229.4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>
        <v>2</v>
      </c>
      <c r="AT17" s="31">
        <v>2</v>
      </c>
      <c r="AU17" s="31">
        <v>2</v>
      </c>
      <c r="AV17" s="31">
        <v>2</v>
      </c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>
      <c r="A18" s="10">
        <f t="shared" si="4"/>
        <v>22</v>
      </c>
      <c r="B18" s="10">
        <f t="shared" si="5"/>
        <v>22.013000000000002</v>
      </c>
      <c r="C18" s="10"/>
      <c r="D18" s="10"/>
      <c r="E18" s="10"/>
      <c r="F18" s="24"/>
      <c r="G18" s="14">
        <v>13</v>
      </c>
      <c r="H18" s="43" t="s">
        <v>53</v>
      </c>
      <c r="I18" s="15" t="s">
        <v>18</v>
      </c>
      <c r="J18" s="38">
        <v>2004</v>
      </c>
      <c r="K18" s="44">
        <f t="shared" si="6"/>
        <v>22</v>
      </c>
      <c r="L18" s="45">
        <f t="shared" si="7"/>
        <v>166.70000000000002</v>
      </c>
      <c r="M18" s="46">
        <f t="shared" si="8"/>
        <v>41.675000000000004</v>
      </c>
      <c r="N18" s="47">
        <f t="shared" si="9"/>
        <v>3</v>
      </c>
      <c r="O18" s="33"/>
      <c r="P18" s="33">
        <v>102.3</v>
      </c>
      <c r="Q18" s="33">
        <v>86</v>
      </c>
      <c r="R18" s="33">
        <v>-21.6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/>
      <c r="AT18" s="31">
        <v>19</v>
      </c>
      <c r="AU18" s="31">
        <v>32</v>
      </c>
      <c r="AV18" s="31">
        <v>23</v>
      </c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>
      <c r="A19" s="10">
        <f t="shared" si="4"/>
        <v>26</v>
      </c>
      <c r="B19" s="10">
        <f t="shared" si="5"/>
        <v>26.013999999999999</v>
      </c>
      <c r="C19" s="10"/>
      <c r="D19" s="10"/>
      <c r="E19" s="10"/>
      <c r="F19" s="24"/>
      <c r="G19" s="14">
        <v>14</v>
      </c>
      <c r="H19" s="43" t="s">
        <v>39</v>
      </c>
      <c r="I19" s="15" t="s">
        <v>38</v>
      </c>
      <c r="J19" s="38">
        <v>2005</v>
      </c>
      <c r="K19" s="44">
        <f t="shared" si="6"/>
        <v>26</v>
      </c>
      <c r="L19" s="45">
        <f t="shared" si="7"/>
        <v>125</v>
      </c>
      <c r="M19" s="46">
        <f t="shared" si="8"/>
        <v>31.25</v>
      </c>
      <c r="N19" s="47">
        <f t="shared" si="9"/>
        <v>1</v>
      </c>
      <c r="O19" s="33">
        <v>125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>
        <v>8</v>
      </c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>
      <c r="A20" s="10">
        <f t="shared" si="4"/>
        <v>16</v>
      </c>
      <c r="B20" s="10">
        <f t="shared" si="5"/>
        <v>16.015000000000001</v>
      </c>
      <c r="C20" s="10"/>
      <c r="D20" s="10"/>
      <c r="E20" s="10"/>
      <c r="F20" s="24"/>
      <c r="G20" s="14">
        <v>15</v>
      </c>
      <c r="H20" s="43" t="s">
        <v>45</v>
      </c>
      <c r="I20" s="15" t="s">
        <v>19</v>
      </c>
      <c r="J20" s="38">
        <v>2003</v>
      </c>
      <c r="K20" s="44">
        <f t="shared" si="6"/>
        <v>16</v>
      </c>
      <c r="L20" s="45">
        <f t="shared" si="7"/>
        <v>293.29999999999995</v>
      </c>
      <c r="M20" s="46">
        <f t="shared" si="8"/>
        <v>73.324999999999989</v>
      </c>
      <c r="N20" s="47">
        <f t="shared" si="9"/>
        <v>4</v>
      </c>
      <c r="O20" s="33">
        <v>41.7</v>
      </c>
      <c r="P20" s="33">
        <v>122.8</v>
      </c>
      <c r="Q20" s="33">
        <v>108.4</v>
      </c>
      <c r="R20" s="33">
        <v>20.399999999999999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>
        <v>19</v>
      </c>
      <c r="AT20" s="31">
        <v>16</v>
      </c>
      <c r="AU20" s="31">
        <v>28</v>
      </c>
      <c r="AV20" s="31">
        <v>15</v>
      </c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>
      <c r="A21" s="10">
        <f t="shared" si="4"/>
        <v>13</v>
      </c>
      <c r="B21" s="10">
        <f t="shared" si="5"/>
        <v>13.016</v>
      </c>
      <c r="C21" s="10"/>
      <c r="D21" s="10"/>
      <c r="E21" s="10"/>
      <c r="F21" s="24"/>
      <c r="G21" s="14">
        <v>16</v>
      </c>
      <c r="H21" s="43" t="s">
        <v>35</v>
      </c>
      <c r="I21" s="15" t="s">
        <v>17</v>
      </c>
      <c r="J21" s="38">
        <v>2004</v>
      </c>
      <c r="K21" s="44">
        <f t="shared" si="6"/>
        <v>13</v>
      </c>
      <c r="L21" s="45">
        <f t="shared" si="7"/>
        <v>332</v>
      </c>
      <c r="M21" s="46">
        <f t="shared" si="8"/>
        <v>83</v>
      </c>
      <c r="N21" s="47">
        <f t="shared" si="9"/>
        <v>2</v>
      </c>
      <c r="O21" s="33">
        <v>133.6</v>
      </c>
      <c r="P21" s="33">
        <v>198.4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>
        <v>5</v>
      </c>
      <c r="AT21" s="31">
        <v>8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>
      <c r="A22" s="10">
        <f t="shared" si="4"/>
        <v>28</v>
      </c>
      <c r="B22" s="10">
        <f t="shared" si="5"/>
        <v>28.016999999999999</v>
      </c>
      <c r="C22" s="10"/>
      <c r="D22" s="10"/>
      <c r="E22" s="10"/>
      <c r="F22" s="24"/>
      <c r="G22" s="14">
        <v>17</v>
      </c>
      <c r="H22" s="43" t="s">
        <v>41</v>
      </c>
      <c r="I22" s="15" t="s">
        <v>19</v>
      </c>
      <c r="J22" s="38">
        <v>2004</v>
      </c>
      <c r="K22" s="44">
        <f t="shared" si="6"/>
        <v>28</v>
      </c>
      <c r="L22" s="45">
        <f t="shared" si="7"/>
        <v>91.7</v>
      </c>
      <c r="M22" s="46">
        <f t="shared" si="8"/>
        <v>22.925000000000001</v>
      </c>
      <c r="N22" s="47">
        <f t="shared" si="9"/>
        <v>1</v>
      </c>
      <c r="O22" s="33">
        <v>91.7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>
        <v>12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>
      <c r="A23" s="10">
        <f t="shared" si="4"/>
        <v>20</v>
      </c>
      <c r="B23" s="10">
        <f t="shared" si="5"/>
        <v>20.018000000000001</v>
      </c>
      <c r="C23" s="10"/>
      <c r="D23" s="10"/>
      <c r="E23" s="10"/>
      <c r="F23" s="24"/>
      <c r="G23" s="14">
        <v>18</v>
      </c>
      <c r="H23" s="43" t="s">
        <v>55</v>
      </c>
      <c r="I23" s="15" t="s">
        <v>31</v>
      </c>
      <c r="J23" s="38">
        <v>2004</v>
      </c>
      <c r="K23" s="44">
        <f t="shared" si="6"/>
        <v>20</v>
      </c>
      <c r="L23" s="45">
        <f t="shared" si="7"/>
        <v>178.3</v>
      </c>
      <c r="M23" s="46">
        <f t="shared" si="8"/>
        <v>44.575000000000003</v>
      </c>
      <c r="N23" s="47">
        <f t="shared" si="9"/>
        <v>3</v>
      </c>
      <c r="O23" s="33"/>
      <c r="P23" s="33">
        <v>90.5</v>
      </c>
      <c r="Q23" s="33">
        <v>93.4</v>
      </c>
      <c r="R23" s="33">
        <v>-5.6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/>
      <c r="AT23" s="31">
        <v>22</v>
      </c>
      <c r="AU23" s="31">
        <v>31</v>
      </c>
      <c r="AV23" s="31">
        <v>19</v>
      </c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>
      <c r="A24" s="10">
        <f t="shared" si="4"/>
        <v>17</v>
      </c>
      <c r="B24" s="10">
        <f t="shared" si="5"/>
        <v>17.018999999999998</v>
      </c>
      <c r="C24" s="10"/>
      <c r="D24" s="10"/>
      <c r="E24" s="10"/>
      <c r="F24" s="24"/>
      <c r="G24" s="14">
        <v>19</v>
      </c>
      <c r="H24" s="43" t="s">
        <v>27</v>
      </c>
      <c r="I24" s="15" t="s">
        <v>20</v>
      </c>
      <c r="J24" s="38">
        <v>2003</v>
      </c>
      <c r="K24" s="44">
        <f t="shared" si="6"/>
        <v>17</v>
      </c>
      <c r="L24" s="45">
        <f t="shared" si="7"/>
        <v>247.7</v>
      </c>
      <c r="M24" s="46">
        <f t="shared" si="8"/>
        <v>61.924999999999997</v>
      </c>
      <c r="N24" s="47">
        <f t="shared" si="9"/>
        <v>4</v>
      </c>
      <c r="O24" s="33">
        <v>6.2</v>
      </c>
      <c r="P24" s="33">
        <v>117.6</v>
      </c>
      <c r="Q24" s="33">
        <v>117.3</v>
      </c>
      <c r="R24" s="33">
        <v>6.6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>
        <v>19</v>
      </c>
      <c r="AT24" s="31">
        <v>17</v>
      </c>
      <c r="AU24" s="31">
        <v>25</v>
      </c>
      <c r="AV24" s="31">
        <v>18</v>
      </c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>
      <c r="A25" s="10">
        <f t="shared" si="4"/>
        <v>4</v>
      </c>
      <c r="B25" s="10">
        <f t="shared" si="5"/>
        <v>4.0199999999999996</v>
      </c>
      <c r="C25" s="10"/>
      <c r="D25" s="10"/>
      <c r="E25" s="10"/>
      <c r="F25" s="24"/>
      <c r="G25" s="14">
        <v>20</v>
      </c>
      <c r="H25" s="43" t="s">
        <v>21</v>
      </c>
      <c r="I25" s="15" t="s">
        <v>16</v>
      </c>
      <c r="J25" s="38">
        <v>2004</v>
      </c>
      <c r="K25" s="44">
        <f t="shared" si="6"/>
        <v>4</v>
      </c>
      <c r="L25" s="45">
        <f t="shared" si="7"/>
        <v>724.4</v>
      </c>
      <c r="M25" s="46">
        <f t="shared" si="8"/>
        <v>181.1</v>
      </c>
      <c r="N25" s="47">
        <f t="shared" si="9"/>
        <v>4</v>
      </c>
      <c r="O25" s="33">
        <v>153.69999999999999</v>
      </c>
      <c r="P25" s="33">
        <v>207.5</v>
      </c>
      <c r="Q25" s="33">
        <v>208.7</v>
      </c>
      <c r="R25" s="33">
        <v>154.5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>
        <v>3</v>
      </c>
      <c r="AT25" s="31">
        <v>5</v>
      </c>
      <c r="AU25" s="31">
        <v>4</v>
      </c>
      <c r="AV25" s="31">
        <v>6</v>
      </c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>
      <c r="A26" s="10">
        <f t="shared" si="4"/>
        <v>14</v>
      </c>
      <c r="B26" s="10">
        <f t="shared" si="5"/>
        <v>14.021000000000001</v>
      </c>
      <c r="C26" s="10"/>
      <c r="D26" s="10"/>
      <c r="E26" s="10"/>
      <c r="F26" s="24"/>
      <c r="G26" s="14">
        <v>21</v>
      </c>
      <c r="H26" s="43" t="s">
        <v>30</v>
      </c>
      <c r="I26" s="15" t="s">
        <v>31</v>
      </c>
      <c r="J26" s="38">
        <v>2003</v>
      </c>
      <c r="K26" s="44">
        <f t="shared" si="6"/>
        <v>14</v>
      </c>
      <c r="L26" s="45">
        <f t="shared" si="7"/>
        <v>318.39999999999998</v>
      </c>
      <c r="M26" s="46">
        <f t="shared" si="8"/>
        <v>79.599999999999994</v>
      </c>
      <c r="N26" s="47">
        <f t="shared" si="9"/>
        <v>3</v>
      </c>
      <c r="O26" s="33"/>
      <c r="P26" s="33">
        <v>143.6</v>
      </c>
      <c r="Q26" s="33">
        <v>147.9</v>
      </c>
      <c r="R26" s="33">
        <v>26.9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/>
      <c r="AT26" s="31">
        <v>14</v>
      </c>
      <c r="AU26" s="31">
        <v>20</v>
      </c>
      <c r="AV26" s="31">
        <v>14</v>
      </c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>
      <c r="A27" s="10">
        <f t="shared" si="4"/>
        <v>5</v>
      </c>
      <c r="B27" s="10">
        <f t="shared" si="5"/>
        <v>5.0220000000000002</v>
      </c>
      <c r="C27" s="10"/>
      <c r="D27" s="10"/>
      <c r="E27" s="10"/>
      <c r="F27" s="24"/>
      <c r="G27" s="14">
        <v>22</v>
      </c>
      <c r="H27" s="43" t="s">
        <v>25</v>
      </c>
      <c r="I27" s="15" t="s">
        <v>16</v>
      </c>
      <c r="J27" s="38">
        <v>2003</v>
      </c>
      <c r="K27" s="44">
        <f t="shared" si="6"/>
        <v>5</v>
      </c>
      <c r="L27" s="45">
        <f t="shared" si="7"/>
        <v>706.7</v>
      </c>
      <c r="M27" s="46">
        <f t="shared" si="8"/>
        <v>176.67500000000001</v>
      </c>
      <c r="N27" s="47">
        <f t="shared" si="9"/>
        <v>4</v>
      </c>
      <c r="O27" s="33">
        <v>122.7</v>
      </c>
      <c r="P27" s="33">
        <v>204.5</v>
      </c>
      <c r="Q27" s="33">
        <v>202.8</v>
      </c>
      <c r="R27" s="33">
        <v>176.7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>
        <v>9</v>
      </c>
      <c r="AT27" s="31">
        <v>6</v>
      </c>
      <c r="AU27" s="31">
        <v>5</v>
      </c>
      <c r="AV27" s="31">
        <v>4</v>
      </c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>
      <c r="A28" s="10">
        <f t="shared" si="4"/>
        <v>25</v>
      </c>
      <c r="B28" s="10">
        <f t="shared" si="5"/>
        <v>25.023</v>
      </c>
      <c r="C28" s="10"/>
      <c r="D28" s="10"/>
      <c r="E28" s="10"/>
      <c r="F28" s="24"/>
      <c r="G28" s="14">
        <v>23</v>
      </c>
      <c r="H28" s="43" t="s">
        <v>37</v>
      </c>
      <c r="I28" s="15" t="s">
        <v>38</v>
      </c>
      <c r="J28" s="38">
        <v>2006</v>
      </c>
      <c r="K28" s="44">
        <f t="shared" si="6"/>
        <v>25</v>
      </c>
      <c r="L28" s="45">
        <f t="shared" si="7"/>
        <v>125.5</v>
      </c>
      <c r="M28" s="46">
        <f t="shared" si="8"/>
        <v>31.375</v>
      </c>
      <c r="N28" s="47">
        <f t="shared" si="9"/>
        <v>1</v>
      </c>
      <c r="O28" s="33">
        <v>125.5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7</v>
      </c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>
      <c r="A29" s="10">
        <f t="shared" si="4"/>
        <v>15</v>
      </c>
      <c r="B29" s="10">
        <f t="shared" si="5"/>
        <v>15.023999999999999</v>
      </c>
      <c r="C29" s="10"/>
      <c r="D29" s="10"/>
      <c r="E29" s="10"/>
      <c r="F29" s="24"/>
      <c r="G29" s="14">
        <v>24</v>
      </c>
      <c r="H29" s="43" t="s">
        <v>52</v>
      </c>
      <c r="I29" s="15" t="s">
        <v>19</v>
      </c>
      <c r="J29" s="38">
        <v>2004</v>
      </c>
      <c r="K29" s="44">
        <f t="shared" si="6"/>
        <v>15</v>
      </c>
      <c r="L29" s="45">
        <f t="shared" si="7"/>
        <v>307.8</v>
      </c>
      <c r="M29" s="46">
        <f t="shared" si="8"/>
        <v>76.95</v>
      </c>
      <c r="N29" s="47">
        <f t="shared" si="9"/>
        <v>4</v>
      </c>
      <c r="O29" s="33">
        <v>48.8</v>
      </c>
      <c r="P29" s="33">
        <v>130.9</v>
      </c>
      <c r="Q29" s="33">
        <v>117.5</v>
      </c>
      <c r="R29" s="33">
        <v>10.6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>
        <v>17</v>
      </c>
      <c r="AT29" s="31">
        <v>15</v>
      </c>
      <c r="AU29" s="31">
        <v>24</v>
      </c>
      <c r="AV29" s="31">
        <v>17</v>
      </c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>
      <c r="A30" s="10">
        <f t="shared" si="4"/>
        <v>8</v>
      </c>
      <c r="B30" s="10">
        <f t="shared" si="5"/>
        <v>8.0250000000000004</v>
      </c>
      <c r="C30" s="10"/>
      <c r="D30" s="10"/>
      <c r="E30" s="10"/>
      <c r="F30" s="24"/>
      <c r="G30" s="14">
        <v>25</v>
      </c>
      <c r="H30" s="43" t="s">
        <v>36</v>
      </c>
      <c r="I30" s="15" t="s">
        <v>19</v>
      </c>
      <c r="J30" s="38">
        <v>2004</v>
      </c>
      <c r="K30" s="44">
        <f t="shared" si="6"/>
        <v>8</v>
      </c>
      <c r="L30" s="45">
        <f t="shared" si="7"/>
        <v>617.79999999999995</v>
      </c>
      <c r="M30" s="46">
        <f t="shared" si="8"/>
        <v>154.44999999999999</v>
      </c>
      <c r="N30" s="47">
        <f t="shared" si="9"/>
        <v>4</v>
      </c>
      <c r="O30" s="33">
        <v>125.7</v>
      </c>
      <c r="P30" s="33">
        <v>199.1</v>
      </c>
      <c r="Q30" s="33">
        <v>188.1</v>
      </c>
      <c r="R30" s="33">
        <v>104.9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>
        <v>6</v>
      </c>
      <c r="AT30" s="31">
        <v>7</v>
      </c>
      <c r="AU30" s="31">
        <v>9</v>
      </c>
      <c r="AV30" s="31">
        <v>9</v>
      </c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>
      <c r="A31" s="10">
        <f t="shared" si="4"/>
        <v>1</v>
      </c>
      <c r="B31" s="10">
        <f t="shared" si="5"/>
        <v>1.026</v>
      </c>
      <c r="C31" s="10"/>
      <c r="D31" s="10"/>
      <c r="E31" s="10"/>
      <c r="F31" s="24"/>
      <c r="G31" s="14">
        <v>26</v>
      </c>
      <c r="H31" s="43" t="s">
        <v>24</v>
      </c>
      <c r="I31" s="15" t="s">
        <v>19</v>
      </c>
      <c r="J31" s="38">
        <v>2003</v>
      </c>
      <c r="K31" s="44">
        <f t="shared" si="6"/>
        <v>1</v>
      </c>
      <c r="L31" s="45">
        <f t="shared" si="7"/>
        <v>942.80000000000007</v>
      </c>
      <c r="M31" s="46">
        <f t="shared" si="8"/>
        <v>235.70000000000002</v>
      </c>
      <c r="N31" s="47">
        <f t="shared" si="9"/>
        <v>4</v>
      </c>
      <c r="O31" s="33">
        <v>208.5</v>
      </c>
      <c r="P31" s="33">
        <v>237.1</v>
      </c>
      <c r="Q31" s="33">
        <v>242.8</v>
      </c>
      <c r="R31" s="33">
        <v>254.4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1</v>
      </c>
      <c r="AT31" s="31">
        <v>1</v>
      </c>
      <c r="AU31" s="31">
        <v>1</v>
      </c>
      <c r="AV31" s="31">
        <v>1</v>
      </c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>
      <c r="A32" s="10">
        <f t="shared" si="4"/>
        <v>21</v>
      </c>
      <c r="B32" s="10">
        <f t="shared" si="5"/>
        <v>21.027000000000001</v>
      </c>
      <c r="C32" s="10"/>
      <c r="D32" s="10"/>
      <c r="E32" s="10"/>
      <c r="F32" s="24"/>
      <c r="G32" s="14">
        <v>27</v>
      </c>
      <c r="H32" s="43" t="s">
        <v>56</v>
      </c>
      <c r="I32" s="15" t="s">
        <v>19</v>
      </c>
      <c r="J32" s="38">
        <v>2004</v>
      </c>
      <c r="K32" s="44">
        <f t="shared" si="6"/>
        <v>21</v>
      </c>
      <c r="L32" s="45">
        <f t="shared" si="7"/>
        <v>171.4</v>
      </c>
      <c r="M32" s="46">
        <f t="shared" si="8"/>
        <v>42.85</v>
      </c>
      <c r="N32" s="47">
        <f t="shared" si="9"/>
        <v>2</v>
      </c>
      <c r="O32" s="33"/>
      <c r="P32" s="33"/>
      <c r="Q32" s="33">
        <v>133.30000000000001</v>
      </c>
      <c r="R32" s="33">
        <v>38.1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/>
      <c r="AT32" s="31"/>
      <c r="AU32" s="31">
        <v>22</v>
      </c>
      <c r="AV32" s="31">
        <v>12</v>
      </c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74">
      <c r="A33" s="10">
        <f t="shared" si="4"/>
        <v>24</v>
      </c>
      <c r="B33" s="10">
        <f t="shared" si="5"/>
        <v>24.027999999999999</v>
      </c>
      <c r="C33" s="10"/>
      <c r="D33" s="10"/>
      <c r="E33" s="10"/>
      <c r="F33" s="24"/>
      <c r="G33" s="14">
        <v>28</v>
      </c>
      <c r="H33" s="43" t="s">
        <v>57</v>
      </c>
      <c r="I33" s="15" t="s">
        <v>18</v>
      </c>
      <c r="J33" s="38">
        <v>2004</v>
      </c>
      <c r="K33" s="44">
        <f t="shared" ref="K33:K37" si="10">RANK(L33,$L$6:$L$160)</f>
        <v>24</v>
      </c>
      <c r="L33" s="45">
        <f t="shared" ref="L33:L37" si="11">SUM(O33:AR33)</f>
        <v>125.89999999999999</v>
      </c>
      <c r="M33" s="46">
        <f t="shared" ref="M33:M37" si="12">L33/IF(N33&lt;4,4,N33)</f>
        <v>31.474999999999998</v>
      </c>
      <c r="N33" s="47">
        <f t="shared" ref="N33:N37" si="13">COUNT(O33:AR33)</f>
        <v>2</v>
      </c>
      <c r="O33" s="33"/>
      <c r="P33" s="33"/>
      <c r="Q33" s="33">
        <v>111.8</v>
      </c>
      <c r="R33" s="33">
        <v>14.1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/>
      <c r="AT33" s="31"/>
      <c r="AU33" s="31">
        <v>26</v>
      </c>
      <c r="AV33" s="31">
        <v>16</v>
      </c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74">
      <c r="A34" s="10">
        <f t="shared" si="4"/>
        <v>29</v>
      </c>
      <c r="B34" s="10">
        <f t="shared" si="5"/>
        <v>29.029</v>
      </c>
      <c r="C34" s="10"/>
      <c r="D34" s="10"/>
      <c r="E34" s="10"/>
      <c r="F34" s="24"/>
      <c r="G34" s="14">
        <v>29</v>
      </c>
      <c r="H34" s="15"/>
      <c r="I34" s="15"/>
      <c r="J34" s="38"/>
      <c r="K34" s="44">
        <f t="shared" si="10"/>
        <v>29</v>
      </c>
      <c r="L34" s="45">
        <f t="shared" si="11"/>
        <v>0</v>
      </c>
      <c r="M34" s="46">
        <f t="shared" si="12"/>
        <v>0</v>
      </c>
      <c r="N34" s="47">
        <f t="shared" si="13"/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</row>
    <row r="35" spans="1:74">
      <c r="A35" s="10">
        <f t="shared" si="4"/>
        <v>30</v>
      </c>
      <c r="B35" s="10">
        <f t="shared" si="5"/>
        <v>29.03</v>
      </c>
      <c r="C35" s="10"/>
      <c r="D35" s="10"/>
      <c r="E35" s="10"/>
      <c r="F35" s="24"/>
      <c r="G35" s="14">
        <v>30</v>
      </c>
      <c r="H35" s="15"/>
      <c r="I35" s="15"/>
      <c r="J35" s="38"/>
      <c r="K35" s="44">
        <f t="shared" si="10"/>
        <v>29</v>
      </c>
      <c r="L35" s="45">
        <f t="shared" si="11"/>
        <v>0</v>
      </c>
      <c r="M35" s="46">
        <f t="shared" si="12"/>
        <v>0</v>
      </c>
      <c r="N35" s="47">
        <f t="shared" si="13"/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74">
      <c r="A36" s="10">
        <f t="shared" si="4"/>
        <v>31</v>
      </c>
      <c r="B36" s="10">
        <f t="shared" si="5"/>
        <v>29.030999999999999</v>
      </c>
      <c r="C36" s="10"/>
      <c r="D36" s="10"/>
      <c r="E36" s="10"/>
      <c r="F36" s="24"/>
      <c r="G36" s="14">
        <v>31</v>
      </c>
      <c r="H36" s="15"/>
      <c r="I36" s="15"/>
      <c r="J36" s="38"/>
      <c r="K36" s="44">
        <f t="shared" si="10"/>
        <v>29</v>
      </c>
      <c r="L36" s="45">
        <f t="shared" si="11"/>
        <v>0</v>
      </c>
      <c r="M36" s="46">
        <f t="shared" si="12"/>
        <v>0</v>
      </c>
      <c r="N36" s="47">
        <f t="shared" si="13"/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74">
      <c r="A37" s="10">
        <f t="shared" si="4"/>
        <v>32</v>
      </c>
      <c r="B37" s="10">
        <f t="shared" si="5"/>
        <v>29.032</v>
      </c>
      <c r="C37" s="10"/>
      <c r="D37" s="10"/>
      <c r="E37" s="10"/>
      <c r="F37" s="24"/>
      <c r="G37" s="14">
        <v>32</v>
      </c>
      <c r="H37" s="15"/>
      <c r="I37" s="15"/>
      <c r="J37" s="38"/>
      <c r="K37" s="44">
        <f t="shared" si="10"/>
        <v>29</v>
      </c>
      <c r="L37" s="45">
        <f t="shared" si="11"/>
        <v>0</v>
      </c>
      <c r="M37" s="46">
        <f t="shared" si="12"/>
        <v>0</v>
      </c>
      <c r="N37" s="47">
        <f t="shared" si="13"/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74">
      <c r="A38" s="10">
        <f t="shared" ref="A38:A58" si="14">RANK(B38,$B$6:$B$160,1)</f>
        <v>33</v>
      </c>
      <c r="B38" s="10">
        <f t="shared" ref="B38:B58" si="15">+K38+0.001*G38</f>
        <v>29.033000000000001</v>
      </c>
      <c r="C38" s="10"/>
      <c r="D38" s="10"/>
      <c r="E38" s="10"/>
      <c r="F38" s="24"/>
      <c r="G38" s="14">
        <v>33</v>
      </c>
      <c r="H38" s="15"/>
      <c r="I38" s="15"/>
      <c r="J38" s="38"/>
      <c r="K38" s="44">
        <f t="shared" ref="K38:K58" si="16">RANK(L38,$L$6:$L$160)</f>
        <v>29</v>
      </c>
      <c r="L38" s="45">
        <f t="shared" ref="L38:L58" si="17">SUM(O38:AR38)</f>
        <v>0</v>
      </c>
      <c r="M38" s="46">
        <f t="shared" ref="M38:M58" si="18">L38/IF(N38&lt;4,4,N38)</f>
        <v>0</v>
      </c>
      <c r="N38" s="47">
        <f t="shared" ref="N38:N58" si="19">COUNT(O38:AR38)</f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74">
      <c r="A39" s="10">
        <f t="shared" si="14"/>
        <v>34</v>
      </c>
      <c r="B39" s="10">
        <f t="shared" si="15"/>
        <v>29.033999999999999</v>
      </c>
      <c r="C39" s="10"/>
      <c r="D39" s="10"/>
      <c r="E39" s="10"/>
      <c r="F39" s="24"/>
      <c r="G39" s="14">
        <v>34</v>
      </c>
      <c r="H39" s="15"/>
      <c r="I39" s="15"/>
      <c r="J39" s="38"/>
      <c r="K39" s="44">
        <f t="shared" si="16"/>
        <v>29</v>
      </c>
      <c r="L39" s="45">
        <f t="shared" si="17"/>
        <v>0</v>
      </c>
      <c r="M39" s="46">
        <f t="shared" si="18"/>
        <v>0</v>
      </c>
      <c r="N39" s="47">
        <f t="shared" si="19"/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74">
      <c r="A40" s="10">
        <f t="shared" si="14"/>
        <v>35</v>
      </c>
      <c r="B40" s="10">
        <f t="shared" si="15"/>
        <v>29.035</v>
      </c>
      <c r="C40" s="10"/>
      <c r="D40" s="10"/>
      <c r="E40" s="10"/>
      <c r="F40" s="24"/>
      <c r="G40" s="14">
        <v>35</v>
      </c>
      <c r="H40" s="15"/>
      <c r="I40" s="15"/>
      <c r="J40" s="38"/>
      <c r="K40" s="44">
        <f t="shared" si="16"/>
        <v>29</v>
      </c>
      <c r="L40" s="45">
        <f t="shared" si="17"/>
        <v>0</v>
      </c>
      <c r="M40" s="46">
        <f t="shared" si="18"/>
        <v>0</v>
      </c>
      <c r="N40" s="47">
        <f t="shared" si="19"/>
        <v>0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</row>
    <row r="41" spans="1:74">
      <c r="A41" s="10">
        <f t="shared" si="14"/>
        <v>36</v>
      </c>
      <c r="B41" s="10">
        <f t="shared" si="15"/>
        <v>29.036000000000001</v>
      </c>
      <c r="C41" s="10"/>
      <c r="D41" s="10"/>
      <c r="E41" s="10"/>
      <c r="F41" s="24"/>
      <c r="G41" s="14">
        <v>36</v>
      </c>
      <c r="H41" s="15"/>
      <c r="I41" s="15"/>
      <c r="J41" s="38"/>
      <c r="K41" s="44">
        <f t="shared" si="16"/>
        <v>29</v>
      </c>
      <c r="L41" s="45">
        <f t="shared" si="17"/>
        <v>0</v>
      </c>
      <c r="M41" s="46">
        <f t="shared" si="18"/>
        <v>0</v>
      </c>
      <c r="N41" s="47">
        <f t="shared" si="19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74">
      <c r="A42" s="10">
        <f t="shared" si="14"/>
        <v>37</v>
      </c>
      <c r="B42" s="10">
        <f t="shared" si="15"/>
        <v>29.036999999999999</v>
      </c>
      <c r="C42" s="10"/>
      <c r="D42" s="10"/>
      <c r="E42" s="10"/>
      <c r="F42" s="24"/>
      <c r="G42" s="14">
        <v>37</v>
      </c>
      <c r="H42" s="15"/>
      <c r="I42" s="15"/>
      <c r="J42" s="38"/>
      <c r="K42" s="44">
        <f t="shared" si="16"/>
        <v>29</v>
      </c>
      <c r="L42" s="45">
        <f t="shared" si="17"/>
        <v>0</v>
      </c>
      <c r="M42" s="46">
        <f t="shared" si="18"/>
        <v>0</v>
      </c>
      <c r="N42" s="47">
        <f t="shared" si="19"/>
        <v>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74">
      <c r="A43" s="10">
        <f t="shared" si="14"/>
        <v>38</v>
      </c>
      <c r="B43" s="10">
        <f t="shared" si="15"/>
        <v>29.038</v>
      </c>
      <c r="C43" s="10"/>
      <c r="D43" s="10"/>
      <c r="E43" s="10"/>
      <c r="F43" s="24"/>
      <c r="G43" s="14">
        <v>38</v>
      </c>
      <c r="H43" s="15"/>
      <c r="I43" s="15"/>
      <c r="J43" s="38"/>
      <c r="K43" s="44">
        <f t="shared" si="16"/>
        <v>29</v>
      </c>
      <c r="L43" s="45">
        <f t="shared" si="17"/>
        <v>0</v>
      </c>
      <c r="M43" s="46">
        <f t="shared" si="18"/>
        <v>0</v>
      </c>
      <c r="N43" s="47">
        <f t="shared" si="19"/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74">
      <c r="A44" s="10">
        <f t="shared" si="14"/>
        <v>39</v>
      </c>
      <c r="B44" s="10">
        <f t="shared" si="15"/>
        <v>29.039000000000001</v>
      </c>
      <c r="C44" s="10"/>
      <c r="D44" s="10"/>
      <c r="E44" s="10"/>
      <c r="F44" s="24"/>
      <c r="G44" s="14">
        <v>39</v>
      </c>
      <c r="H44" s="15"/>
      <c r="I44" s="15"/>
      <c r="J44" s="38"/>
      <c r="K44" s="44">
        <f t="shared" si="16"/>
        <v>29</v>
      </c>
      <c r="L44" s="45">
        <f t="shared" si="17"/>
        <v>0</v>
      </c>
      <c r="M44" s="46">
        <f t="shared" si="18"/>
        <v>0</v>
      </c>
      <c r="N44" s="47">
        <f t="shared" si="19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74">
      <c r="A45" s="10">
        <f t="shared" si="14"/>
        <v>40</v>
      </c>
      <c r="B45" s="10">
        <f t="shared" si="15"/>
        <v>29.04</v>
      </c>
      <c r="C45" s="10"/>
      <c r="D45" s="10"/>
      <c r="E45" s="10"/>
      <c r="F45" s="24"/>
      <c r="G45" s="14">
        <v>40</v>
      </c>
      <c r="H45" s="15"/>
      <c r="I45" s="15"/>
      <c r="J45" s="38"/>
      <c r="K45" s="44">
        <f t="shared" si="16"/>
        <v>29</v>
      </c>
      <c r="L45" s="45">
        <f t="shared" si="17"/>
        <v>0</v>
      </c>
      <c r="M45" s="46">
        <f t="shared" si="18"/>
        <v>0</v>
      </c>
      <c r="N45" s="47">
        <f t="shared" si="19"/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>
      <c r="A46" s="10">
        <f t="shared" si="14"/>
        <v>41</v>
      </c>
      <c r="B46" s="10">
        <f t="shared" si="15"/>
        <v>29.041</v>
      </c>
      <c r="C46" s="10"/>
      <c r="D46" s="10"/>
      <c r="E46" s="10"/>
      <c r="F46" s="24"/>
      <c r="G46" s="14">
        <v>41</v>
      </c>
      <c r="H46" s="15"/>
      <c r="I46" s="15"/>
      <c r="J46" s="38"/>
      <c r="K46" s="44">
        <f t="shared" si="16"/>
        <v>29</v>
      </c>
      <c r="L46" s="45">
        <f t="shared" si="17"/>
        <v>0</v>
      </c>
      <c r="M46" s="46">
        <f t="shared" si="18"/>
        <v>0</v>
      </c>
      <c r="N46" s="47">
        <f t="shared" si="19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74">
      <c r="A47" s="10">
        <f t="shared" si="14"/>
        <v>42</v>
      </c>
      <c r="B47" s="10">
        <f t="shared" si="15"/>
        <v>29.042000000000002</v>
      </c>
      <c r="C47" s="10"/>
      <c r="D47" s="10"/>
      <c r="E47" s="10"/>
      <c r="F47" s="24"/>
      <c r="G47" s="14">
        <v>42</v>
      </c>
      <c r="H47" s="15"/>
      <c r="I47" s="15"/>
      <c r="J47" s="38"/>
      <c r="K47" s="44">
        <f t="shared" si="16"/>
        <v>29</v>
      </c>
      <c r="L47" s="45">
        <f t="shared" si="17"/>
        <v>0</v>
      </c>
      <c r="M47" s="46">
        <f t="shared" si="18"/>
        <v>0</v>
      </c>
      <c r="N47" s="47">
        <f t="shared" si="19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74">
      <c r="A48" s="10">
        <f t="shared" si="14"/>
        <v>43</v>
      </c>
      <c r="B48" s="10">
        <f t="shared" si="15"/>
        <v>29.042999999999999</v>
      </c>
      <c r="C48" s="10"/>
      <c r="D48" s="10"/>
      <c r="E48" s="10"/>
      <c r="F48" s="24"/>
      <c r="G48" s="14">
        <v>43</v>
      </c>
      <c r="H48" s="15"/>
      <c r="I48" s="15"/>
      <c r="J48" s="38"/>
      <c r="K48" s="44">
        <f t="shared" si="16"/>
        <v>29</v>
      </c>
      <c r="L48" s="45">
        <f t="shared" si="17"/>
        <v>0</v>
      </c>
      <c r="M48" s="46">
        <f t="shared" si="18"/>
        <v>0</v>
      </c>
      <c r="N48" s="47">
        <f t="shared" si="19"/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>
      <c r="A49" s="10">
        <f t="shared" si="14"/>
        <v>44</v>
      </c>
      <c r="B49" s="10">
        <f t="shared" si="15"/>
        <v>29.044</v>
      </c>
      <c r="C49" s="10"/>
      <c r="D49" s="10"/>
      <c r="E49" s="10"/>
      <c r="F49" s="24"/>
      <c r="G49" s="14">
        <v>44</v>
      </c>
      <c r="H49" s="15"/>
      <c r="I49" s="15"/>
      <c r="J49" s="38"/>
      <c r="K49" s="44">
        <f t="shared" si="16"/>
        <v>29</v>
      </c>
      <c r="L49" s="45">
        <f t="shared" si="17"/>
        <v>0</v>
      </c>
      <c r="M49" s="46">
        <f t="shared" si="18"/>
        <v>0</v>
      </c>
      <c r="N49" s="47">
        <f t="shared" si="19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>
      <c r="A50" s="10">
        <f t="shared" si="14"/>
        <v>45</v>
      </c>
      <c r="B50" s="10">
        <f t="shared" si="15"/>
        <v>29.045000000000002</v>
      </c>
      <c r="C50" s="10"/>
      <c r="D50" s="10"/>
      <c r="E50" s="10"/>
      <c r="F50" s="24"/>
      <c r="G50" s="14">
        <v>45</v>
      </c>
      <c r="H50" s="15"/>
      <c r="I50" s="15"/>
      <c r="J50" s="38"/>
      <c r="K50" s="44">
        <f t="shared" si="16"/>
        <v>29</v>
      </c>
      <c r="L50" s="45">
        <f t="shared" si="17"/>
        <v>0</v>
      </c>
      <c r="M50" s="46">
        <f t="shared" si="18"/>
        <v>0</v>
      </c>
      <c r="N50" s="47">
        <f t="shared" si="19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>
      <c r="A51" s="10">
        <f t="shared" si="14"/>
        <v>46</v>
      </c>
      <c r="B51" s="10">
        <f t="shared" si="15"/>
        <v>29.045999999999999</v>
      </c>
      <c r="C51" s="10"/>
      <c r="D51" s="10"/>
      <c r="E51" s="10"/>
      <c r="F51" s="24"/>
      <c r="G51" s="14">
        <v>46</v>
      </c>
      <c r="H51" s="15"/>
      <c r="I51" s="15"/>
      <c r="J51" s="38"/>
      <c r="K51" s="44">
        <f t="shared" si="16"/>
        <v>29</v>
      </c>
      <c r="L51" s="45">
        <f t="shared" si="17"/>
        <v>0</v>
      </c>
      <c r="M51" s="46">
        <f t="shared" si="18"/>
        <v>0</v>
      </c>
      <c r="N51" s="47">
        <f t="shared" si="19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>
      <c r="A52" s="10">
        <f t="shared" si="14"/>
        <v>47</v>
      </c>
      <c r="B52" s="10">
        <f t="shared" si="15"/>
        <v>29.047000000000001</v>
      </c>
      <c r="C52" s="10"/>
      <c r="D52" s="10"/>
      <c r="E52" s="10"/>
      <c r="F52" s="24"/>
      <c r="G52" s="14">
        <v>47</v>
      </c>
      <c r="H52" s="15"/>
      <c r="I52" s="15"/>
      <c r="J52" s="38"/>
      <c r="K52" s="44">
        <f t="shared" si="16"/>
        <v>29</v>
      </c>
      <c r="L52" s="45">
        <f t="shared" si="17"/>
        <v>0</v>
      </c>
      <c r="M52" s="46">
        <f t="shared" si="18"/>
        <v>0</v>
      </c>
      <c r="N52" s="47">
        <f t="shared" si="19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>
      <c r="A53" s="10">
        <f t="shared" si="14"/>
        <v>48</v>
      </c>
      <c r="B53" s="10">
        <f t="shared" si="15"/>
        <v>29.047999999999998</v>
      </c>
      <c r="C53" s="10"/>
      <c r="D53" s="10"/>
      <c r="E53" s="10"/>
      <c r="F53" s="24"/>
      <c r="G53" s="14">
        <v>48</v>
      </c>
      <c r="H53" s="15"/>
      <c r="I53" s="15"/>
      <c r="J53" s="38"/>
      <c r="K53" s="44">
        <f t="shared" si="16"/>
        <v>29</v>
      </c>
      <c r="L53" s="45">
        <f t="shared" si="17"/>
        <v>0</v>
      </c>
      <c r="M53" s="46">
        <f t="shared" si="18"/>
        <v>0</v>
      </c>
      <c r="N53" s="47">
        <f t="shared" si="19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>
      <c r="A54" s="10">
        <f t="shared" si="14"/>
        <v>49</v>
      </c>
      <c r="B54" s="10">
        <f t="shared" si="15"/>
        <v>29.048999999999999</v>
      </c>
      <c r="C54" s="10"/>
      <c r="D54" s="10"/>
      <c r="E54" s="10"/>
      <c r="F54" s="24"/>
      <c r="G54" s="14">
        <v>49</v>
      </c>
      <c r="H54" s="15"/>
      <c r="I54" s="15"/>
      <c r="J54" s="38"/>
      <c r="K54" s="44">
        <f t="shared" si="16"/>
        <v>29</v>
      </c>
      <c r="L54" s="45">
        <f t="shared" si="17"/>
        <v>0</v>
      </c>
      <c r="M54" s="46">
        <f t="shared" si="18"/>
        <v>0</v>
      </c>
      <c r="N54" s="47">
        <f t="shared" si="19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>
      <c r="A55" s="10">
        <f t="shared" si="14"/>
        <v>50</v>
      </c>
      <c r="B55" s="10">
        <f t="shared" si="15"/>
        <v>29.05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si="16"/>
        <v>29</v>
      </c>
      <c r="L55" s="45">
        <f t="shared" si="17"/>
        <v>0</v>
      </c>
      <c r="M55" s="46">
        <f t="shared" si="18"/>
        <v>0</v>
      </c>
      <c r="N55" s="47">
        <f t="shared" si="19"/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>
      <c r="A56" s="10">
        <f t="shared" si="14"/>
        <v>51</v>
      </c>
      <c r="B56" s="10">
        <f t="shared" si="15"/>
        <v>29.050999999999998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6"/>
        <v>29</v>
      </c>
      <c r="L56" s="45">
        <f t="shared" si="17"/>
        <v>0</v>
      </c>
      <c r="M56" s="46">
        <f t="shared" si="18"/>
        <v>0</v>
      </c>
      <c r="N56" s="47">
        <f t="shared" si="19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>
      <c r="A57" s="10">
        <f t="shared" si="14"/>
        <v>52</v>
      </c>
      <c r="B57" s="10">
        <f t="shared" si="15"/>
        <v>29.052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6"/>
        <v>29</v>
      </c>
      <c r="L57" s="45">
        <f t="shared" si="17"/>
        <v>0</v>
      </c>
      <c r="M57" s="46">
        <f t="shared" si="18"/>
        <v>0</v>
      </c>
      <c r="N57" s="47">
        <f t="shared" si="19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>
      <c r="A58" s="10">
        <f t="shared" si="14"/>
        <v>53</v>
      </c>
      <c r="B58" s="10">
        <f t="shared" si="15"/>
        <v>29.053000000000001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6"/>
        <v>29</v>
      </c>
      <c r="L58" s="45">
        <f t="shared" si="17"/>
        <v>0</v>
      </c>
      <c r="M58" s="46">
        <f t="shared" si="18"/>
        <v>0</v>
      </c>
      <c r="N58" s="47">
        <f t="shared" si="19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V32">
    <sortCondition ref="H6:H32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8"/>
  <sheetViews>
    <sheetView showGridLines="0" topLeftCell="B46" zoomScaleNormal="100" workbookViewId="0">
      <selection activeCell="B1" sqref="B1:K72"/>
    </sheetView>
  </sheetViews>
  <sheetFormatPr defaultRowHeight="12.75"/>
  <cols>
    <col min="1" max="1" width="10.85546875" hidden="1" customWidth="1"/>
    <col min="2" max="2" width="8.140625" customWidth="1"/>
    <col min="3" max="3" width="17.71093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/>
    <row r="7" spans="1:35" ht="5.85" customHeight="1"/>
    <row r="8" spans="1:35" ht="20.25">
      <c r="C8" s="2" t="s">
        <v>33</v>
      </c>
      <c r="F8" s="11"/>
      <c r="G8" s="11"/>
      <c r="H8" s="11"/>
      <c r="I8" s="11"/>
      <c r="J8" s="11"/>
    </row>
    <row r="9" spans="1:35" ht="6.75" customHeight="1">
      <c r="B9" s="2"/>
      <c r="F9" s="11"/>
      <c r="G9" s="11"/>
      <c r="H9" s="11"/>
      <c r="I9" s="11"/>
      <c r="J9" s="11"/>
    </row>
    <row r="10" spans="1:35" ht="13.7" customHeight="1">
      <c r="A10" s="2"/>
      <c r="B10" s="2"/>
      <c r="C10" s="1" t="s">
        <v>15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>
      <c r="A11" s="2"/>
      <c r="B11" s="2"/>
      <c r="C11" s="39" t="s">
        <v>14</v>
      </c>
      <c r="F11" s="48" t="s">
        <v>58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>
      <c r="A13" s="1"/>
      <c r="C13" s="1" t="s">
        <v>50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89.75" customHeight="1" thickBot="1">
      <c r="F15" s="58" t="s">
        <v>34</v>
      </c>
      <c r="G15" s="58" t="s">
        <v>47</v>
      </c>
      <c r="H15" s="58" t="s">
        <v>49</v>
      </c>
      <c r="I15" s="58" t="s">
        <v>48</v>
      </c>
      <c r="J15" s="58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>
      <c r="A17" s="63">
        <f>1+A15</f>
        <v>1</v>
      </c>
      <c r="B17" s="61">
        <f>VLOOKUP($A17,piš!$A$6:$BZ$160,piš!K$2,0)</f>
        <v>1</v>
      </c>
      <c r="C17" s="27" t="str">
        <f>VLOOKUP($A17,piš!$A$6:$BZ$160,piš!H$2,0)</f>
        <v>Vaverka Petr</v>
      </c>
      <c r="D17" s="28">
        <f>VLOOKUP($A17,piš!$A$6:$BZ$160,piš!J$2,0)</f>
        <v>2003</v>
      </c>
      <c r="E17" s="59">
        <f>VLOOKUP($A17,piš!$A$6:$BZ$160,piš!L$2,0)</f>
        <v>942.80000000000007</v>
      </c>
      <c r="F17" s="40">
        <f>IF(VLOOKUP($A17,piš!$A$6:$BZ$160,piš!O$2,0)="","",VLOOKUP($A17,piš!$A$6:$BZ$160,piš!O$2,0))</f>
        <v>208.5</v>
      </c>
      <c r="G17" s="40">
        <f>IF(VLOOKUP($A17,piš!$A$6:$BZ$160,piš!P$2,0)="","",VLOOKUP($A17,piš!$A$6:$BZ$160,piš!P$2,0))</f>
        <v>237.1</v>
      </c>
      <c r="H17" s="40">
        <f>IF(VLOOKUP($A17,piš!$A$6:$BZ$160,piš!Q$2,0)="","",VLOOKUP($A17,piš!$A$6:$BZ$160,piš!Q$2,0))</f>
        <v>242.8</v>
      </c>
      <c r="I17" s="40">
        <f>IF(VLOOKUP($A17,piš!$A$6:$BZ$160,piš!R$2,0)="","",VLOOKUP($A17,piš!$A$6:$BZ$160,piš!R$2,0))</f>
        <v>254.4</v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>
      <c r="A18" s="64"/>
      <c r="B18" s="62"/>
      <c r="C18" s="29" t="str">
        <f>VLOOKUP($A17,piš!$A$6:$BZ$160,piš!I$2,0)</f>
        <v>TJ Frenštát p. Rad.</v>
      </c>
      <c r="D18" s="16"/>
      <c r="E18" s="60" t="e">
        <f>VLOOKUP($A18,piš!$A$6:$BZ$160,10,0)</f>
        <v>#N/A</v>
      </c>
      <c r="F18" s="30">
        <f>IF(VLOOKUP($A17,piš!$A$6:$BZ$160,piš!AS$2,0)="","",VLOOKUP($A17,piš!$A$6:$BZ$160,piš!AS$2,0))</f>
        <v>1</v>
      </c>
      <c r="G18" s="30">
        <f>IF(VLOOKUP($A17,piš!$A$6:$BZ$160,piš!AT$2,0)="","",VLOOKUP($A17,piš!$A$6:$BZ$160,piš!AT$2,0))</f>
        <v>1</v>
      </c>
      <c r="H18" s="30">
        <f>IF(VLOOKUP($A17,piš!$A$6:$BZ$160,piš!AU$2,0)="","",VLOOKUP($A17,piš!$A$6:$BZ$160,piš!AU$2,0))</f>
        <v>1</v>
      </c>
      <c r="I18" s="30">
        <f>IF(VLOOKUP($A17,piš!$A$6:$BZ$160,piš!AV$2,0)="","",VLOOKUP($A17,piš!$A$6:$BZ$160,piš!AV$2,0))</f>
        <v>1</v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>
      <c r="A19" s="63">
        <f>1+A17</f>
        <v>2</v>
      </c>
      <c r="B19" s="61">
        <f>VLOOKUP($A19,piš!$A$6:$BZ$160,piš!K$2,0)</f>
        <v>2</v>
      </c>
      <c r="C19" s="27" t="str">
        <f>VLOOKUP($A19,piš!$A$6:$BZ$160,piš!H$2,0)</f>
        <v>Konvalinka Jiří</v>
      </c>
      <c r="D19" s="28">
        <f>VLOOKUP($A19,piš!$A$6:$BZ$160,piš!J$2,0)</f>
        <v>2004</v>
      </c>
      <c r="E19" s="59">
        <f>VLOOKUP($A19,piš!$A$6:$BZ$160,piš!L$2,0)</f>
        <v>903.99999999999989</v>
      </c>
      <c r="F19" s="40">
        <f>IF(VLOOKUP($A19,piš!$A$6:$BZ$160,piš!O$2,0)="","",VLOOKUP($A19,piš!$A$6:$BZ$160,piš!O$2,0))</f>
        <v>196.3</v>
      </c>
      <c r="G19" s="40">
        <f>IF(VLOOKUP($A19,piš!$A$6:$BZ$160,piš!P$2,0)="","",VLOOKUP($A19,piš!$A$6:$BZ$160,piš!P$2,0))</f>
        <v>236.1</v>
      </c>
      <c r="H19" s="40">
        <f>IF(VLOOKUP($A19,piš!$A$6:$BZ$160,piš!Q$2,0)="","",VLOOKUP($A19,piš!$A$6:$BZ$160,piš!Q$2,0))</f>
        <v>242.2</v>
      </c>
      <c r="I19" s="40">
        <f>IF(VLOOKUP($A19,piš!$A$6:$BZ$160,piš!R$2,0)="","",VLOOKUP($A19,piš!$A$6:$BZ$160,piš!R$2,0))</f>
        <v>229.4</v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>
      <c r="A20" s="64"/>
      <c r="B20" s="62"/>
      <c r="C20" s="29" t="str">
        <f>VLOOKUP($A19,piš!$A$6:$BZ$160,piš!I$2,0)</f>
        <v>SKI KLUB Harrachov</v>
      </c>
      <c r="D20" s="16"/>
      <c r="E20" s="60" t="e">
        <f>VLOOKUP($A20,piš!$A$6:$BZ$160,10,0)</f>
        <v>#N/A</v>
      </c>
      <c r="F20" s="30">
        <f>IF(VLOOKUP($A19,piš!$A$6:$BZ$160,piš!AS$2,0)="","",VLOOKUP($A19,piš!$A$6:$BZ$160,piš!AS$2,0))</f>
        <v>2</v>
      </c>
      <c r="G20" s="30">
        <f>IF(VLOOKUP($A19,piš!$A$6:$BZ$160,piš!AT$2,0)="","",VLOOKUP($A19,piš!$A$6:$BZ$160,piš!AT$2,0))</f>
        <v>2</v>
      </c>
      <c r="H20" s="30">
        <f>IF(VLOOKUP($A19,piš!$A$6:$BZ$160,piš!AU$2,0)="","",VLOOKUP($A19,piš!$A$6:$BZ$160,piš!AU$2,0))</f>
        <v>2</v>
      </c>
      <c r="I20" s="30">
        <f>IF(VLOOKUP($A19,piš!$A$6:$BZ$160,piš!AV$2,0)="","",VLOOKUP($A19,piš!$A$6:$BZ$160,piš!AV$2,0))</f>
        <v>2</v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>
      <c r="A21" s="63">
        <f>1+A19</f>
        <v>3</v>
      </c>
      <c r="B21" s="61">
        <f>VLOOKUP($A21,piš!$A$6:$BZ$160,piš!K$2,0)</f>
        <v>3</v>
      </c>
      <c r="C21" s="27" t="str">
        <f>VLOOKUP($A21,piš!$A$6:$BZ$160,piš!H$2,0)</f>
        <v>Janata František</v>
      </c>
      <c r="D21" s="28">
        <f>VLOOKUP($A21,piš!$A$6:$BZ$160,piš!J$2,0)</f>
        <v>2003</v>
      </c>
      <c r="E21" s="59">
        <f>VLOOKUP($A21,piš!$A$6:$BZ$160,piš!L$2,0)</f>
        <v>804.90000000000009</v>
      </c>
      <c r="F21" s="40">
        <f>IF(VLOOKUP($A21,piš!$A$6:$BZ$160,piš!O$2,0)="","",VLOOKUP($A21,piš!$A$6:$BZ$160,piš!O$2,0))</f>
        <v>150.30000000000001</v>
      </c>
      <c r="G21" s="40">
        <f>IF(VLOOKUP($A21,piš!$A$6:$BZ$160,piš!P$2,0)="","",VLOOKUP($A21,piš!$A$6:$BZ$160,piš!P$2,0))</f>
        <v>224</v>
      </c>
      <c r="H21" s="40">
        <f>IF(VLOOKUP($A21,piš!$A$6:$BZ$160,piš!Q$2,0)="","",VLOOKUP($A21,piš!$A$6:$BZ$160,piš!Q$2,0))</f>
        <v>234.3</v>
      </c>
      <c r="I21" s="40">
        <f>IF(VLOOKUP($A21,piš!$A$6:$BZ$160,piš!R$2,0)="","",VLOOKUP($A21,piš!$A$6:$BZ$160,piš!R$2,0))</f>
        <v>196.3</v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>
      <c r="A22" s="64"/>
      <c r="B22" s="62"/>
      <c r="C22" s="29" t="str">
        <f>VLOOKUP($A21,piš!$A$6:$BZ$160,piš!I$2,0)</f>
        <v>LSK Lomnice n. Pop.</v>
      </c>
      <c r="D22" s="16"/>
      <c r="E22" s="60" t="e">
        <f>VLOOKUP($A22,piš!$A$6:$BZ$160,10,0)</f>
        <v>#N/A</v>
      </c>
      <c r="F22" s="30">
        <f>IF(VLOOKUP($A21,piš!$A$6:$BZ$160,piš!AS$2,0)="","",VLOOKUP($A21,piš!$A$6:$BZ$160,piš!AS$2,0))</f>
        <v>4</v>
      </c>
      <c r="G22" s="30">
        <f>IF(VLOOKUP($A21,piš!$A$6:$BZ$160,piš!AT$2,0)="","",VLOOKUP($A21,piš!$A$6:$BZ$160,piš!AT$2,0))</f>
        <v>3</v>
      </c>
      <c r="H22" s="30">
        <f>IF(VLOOKUP($A21,piš!$A$6:$BZ$160,piš!AU$2,0)="","",VLOOKUP($A21,piš!$A$6:$BZ$160,piš!AU$2,0))</f>
        <v>3</v>
      </c>
      <c r="I22" s="30">
        <f>IF(VLOOKUP($A21,piš!$A$6:$BZ$160,piš!AV$2,0)="","",VLOOKUP($A21,piš!$A$6:$BZ$160,piš!AV$2,0))</f>
        <v>3</v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>
      <c r="A23" s="63">
        <f>1+A21</f>
        <v>4</v>
      </c>
      <c r="B23" s="61">
        <f>VLOOKUP($A23,piš!$A$6:$BZ$160,piš!K$2,0)</f>
        <v>4</v>
      </c>
      <c r="C23" s="27" t="str">
        <f>VLOOKUP($A23,piš!$A$6:$BZ$160,piš!H$2,0)</f>
        <v>Sudek Radim</v>
      </c>
      <c r="D23" s="28">
        <f>VLOOKUP($A23,piš!$A$6:$BZ$160,piš!J$2,0)</f>
        <v>2004</v>
      </c>
      <c r="E23" s="59">
        <f>VLOOKUP($A23,piš!$A$6:$BZ$160,piš!L$2,0)</f>
        <v>724.4</v>
      </c>
      <c r="F23" s="40">
        <f>IF(VLOOKUP($A23,piš!$A$6:$BZ$160,piš!O$2,0)="","",VLOOKUP($A23,piš!$A$6:$BZ$160,piš!O$2,0))</f>
        <v>153.69999999999999</v>
      </c>
      <c r="G23" s="40">
        <f>IF(VLOOKUP($A23,piš!$A$6:$BZ$160,piš!P$2,0)="","",VLOOKUP($A23,piš!$A$6:$BZ$160,piš!P$2,0))</f>
        <v>207.5</v>
      </c>
      <c r="H23" s="40">
        <f>IF(VLOOKUP($A23,piš!$A$6:$BZ$160,piš!Q$2,0)="","",VLOOKUP($A23,piš!$A$6:$BZ$160,piš!Q$2,0))</f>
        <v>208.7</v>
      </c>
      <c r="I23" s="40">
        <f>IF(VLOOKUP($A23,piš!$A$6:$BZ$160,piš!R$2,0)="","",VLOOKUP($A23,piš!$A$6:$BZ$160,piš!R$2,0))</f>
        <v>154.5</v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>
      <c r="A24" s="64"/>
      <c r="B24" s="62"/>
      <c r="C24" s="29" t="str">
        <f>VLOOKUP($A23,piš!$A$6:$BZ$160,piš!I$2,0)</f>
        <v>LSK Lomnice n. Pop.</v>
      </c>
      <c r="D24" s="16"/>
      <c r="E24" s="60" t="e">
        <f>VLOOKUP($A24,piš!$A$6:$BZ$160,10,0)</f>
        <v>#N/A</v>
      </c>
      <c r="F24" s="30">
        <f>IF(VLOOKUP($A23,piš!$A$6:$BZ$160,piš!AS$2,0)="","",VLOOKUP($A23,piš!$A$6:$BZ$160,piš!AS$2,0))</f>
        <v>3</v>
      </c>
      <c r="G24" s="30">
        <f>IF(VLOOKUP($A23,piš!$A$6:$BZ$160,piš!AT$2,0)="","",VLOOKUP($A23,piš!$A$6:$BZ$160,piš!AT$2,0))</f>
        <v>5</v>
      </c>
      <c r="H24" s="30">
        <f>IF(VLOOKUP($A23,piš!$A$6:$BZ$160,piš!AU$2,0)="","",VLOOKUP($A23,piš!$A$6:$BZ$160,piš!AU$2,0))</f>
        <v>4</v>
      </c>
      <c r="I24" s="30">
        <f>IF(VLOOKUP($A23,piš!$A$6:$BZ$160,piš!AV$2,0)="","",VLOOKUP($A23,piš!$A$6:$BZ$160,piš!AV$2,0))</f>
        <v>6</v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>
      <c r="A25" s="63">
        <f>1+A23</f>
        <v>5</v>
      </c>
      <c r="B25" s="61">
        <f>VLOOKUP($A25,piš!$A$6:$BZ$160,piš!K$2,0)</f>
        <v>5</v>
      </c>
      <c r="C25" s="27" t="str">
        <f>VLOOKUP($A25,piš!$A$6:$BZ$160,piš!H$2,0)</f>
        <v>Šimek Jan</v>
      </c>
      <c r="D25" s="28">
        <f>VLOOKUP($A25,piš!$A$6:$BZ$160,piš!J$2,0)</f>
        <v>2003</v>
      </c>
      <c r="E25" s="59">
        <f>VLOOKUP($A25,piš!$A$6:$BZ$160,piš!L$2,0)</f>
        <v>706.7</v>
      </c>
      <c r="F25" s="40">
        <f>IF(VLOOKUP($A25,piš!$A$6:$BZ$160,piš!O$2,0)="","",VLOOKUP($A25,piš!$A$6:$BZ$160,piš!O$2,0))</f>
        <v>122.7</v>
      </c>
      <c r="G25" s="40">
        <f>IF(VLOOKUP($A25,piš!$A$6:$BZ$160,piš!P$2,0)="","",VLOOKUP($A25,piš!$A$6:$BZ$160,piš!P$2,0))</f>
        <v>204.5</v>
      </c>
      <c r="H25" s="40">
        <f>IF(VLOOKUP($A25,piš!$A$6:$BZ$160,piš!Q$2,0)="","",VLOOKUP($A25,piš!$A$6:$BZ$160,piš!Q$2,0))</f>
        <v>202.8</v>
      </c>
      <c r="I25" s="40">
        <f>IF(VLOOKUP($A25,piš!$A$6:$BZ$160,piš!R$2,0)="","",VLOOKUP($A25,piš!$A$6:$BZ$160,piš!R$2,0))</f>
        <v>176.7</v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>
      <c r="A26" s="64"/>
      <c r="B26" s="62"/>
      <c r="C26" s="29" t="str">
        <f>VLOOKUP($A25,piš!$A$6:$BZ$160,piš!I$2,0)</f>
        <v>LSK Lomnice n. Pop.</v>
      </c>
      <c r="D26" s="16"/>
      <c r="E26" s="60" t="e">
        <f>VLOOKUP($A26,piš!$A$6:$BZ$160,10,0)</f>
        <v>#N/A</v>
      </c>
      <c r="F26" s="30">
        <f>IF(VLOOKUP($A25,piš!$A$6:$BZ$160,piš!AS$2,0)="","",VLOOKUP($A25,piš!$A$6:$BZ$160,piš!AS$2,0))</f>
        <v>9</v>
      </c>
      <c r="G26" s="30">
        <f>IF(VLOOKUP($A25,piš!$A$6:$BZ$160,piš!AT$2,0)="","",VLOOKUP($A25,piš!$A$6:$BZ$160,piš!AT$2,0))</f>
        <v>6</v>
      </c>
      <c r="H26" s="30">
        <f>IF(VLOOKUP($A25,piš!$A$6:$BZ$160,piš!AU$2,0)="","",VLOOKUP($A25,piš!$A$6:$BZ$160,piš!AU$2,0))</f>
        <v>5</v>
      </c>
      <c r="I26" s="30">
        <f>IF(VLOOKUP($A25,piš!$A$6:$BZ$160,piš!AV$2,0)="","",VLOOKUP($A25,piš!$A$6:$BZ$160,piš!AV$2,0))</f>
        <v>4</v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>
      <c r="A27" s="63">
        <f>1+A25</f>
        <v>6</v>
      </c>
      <c r="B27" s="61">
        <f>VLOOKUP($A27,piš!$A$6:$BZ$160,piš!K$2,0)</f>
        <v>6</v>
      </c>
      <c r="C27" s="27" t="str">
        <f>VLOOKUP($A27,piš!$A$6:$BZ$160,piš!H$2,0)</f>
        <v>Jenčová Veronika</v>
      </c>
      <c r="D27" s="28">
        <f>VLOOKUP($A27,piš!$A$6:$BZ$160,piš!J$2,0)</f>
        <v>2004</v>
      </c>
      <c r="E27" s="59">
        <f>VLOOKUP($A27,piš!$A$6:$BZ$160,piš!L$2,0)</f>
        <v>674.1</v>
      </c>
      <c r="F27" s="40">
        <f>IF(VLOOKUP($A27,piš!$A$6:$BZ$160,piš!O$2,0)="","",VLOOKUP($A27,piš!$A$6:$BZ$160,piš!O$2,0))</f>
        <v>90</v>
      </c>
      <c r="G27" s="40">
        <f>IF(VLOOKUP($A27,piš!$A$6:$BZ$160,piš!P$2,0)="","",VLOOKUP($A27,piš!$A$6:$BZ$160,piš!P$2,0))</f>
        <v>214.9</v>
      </c>
      <c r="H27" s="40">
        <f>IF(VLOOKUP($A27,piš!$A$6:$BZ$160,piš!Q$2,0)="","",VLOOKUP($A27,piš!$A$6:$BZ$160,piš!Q$2,0))</f>
        <v>197.3</v>
      </c>
      <c r="I27" s="40">
        <f>IF(VLOOKUP($A27,piš!$A$6:$BZ$160,piš!R$2,0)="","",VLOOKUP($A27,piš!$A$6:$BZ$160,piš!R$2,0))</f>
        <v>171.9</v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>
      <c r="A28" s="64"/>
      <c r="B28" s="62"/>
      <c r="C28" s="29" t="str">
        <f>VLOOKUP($A27,piš!$A$6:$BZ$160,piš!I$2,0)</f>
        <v>JKL Desná</v>
      </c>
      <c r="D28" s="16"/>
      <c r="E28" s="60" t="e">
        <f>VLOOKUP($A28,piš!$A$6:$BZ$160,10,0)</f>
        <v>#N/A</v>
      </c>
      <c r="F28" s="30">
        <f>IF(VLOOKUP($A27,piš!$A$6:$BZ$160,piš!AS$2,0)="","",VLOOKUP($A27,piš!$A$6:$BZ$160,piš!AS$2,0))</f>
        <v>13</v>
      </c>
      <c r="G28" s="30">
        <f>IF(VLOOKUP($A27,piš!$A$6:$BZ$160,piš!AT$2,0)="","",VLOOKUP($A27,piš!$A$6:$BZ$160,piš!AT$2,0))</f>
        <v>4</v>
      </c>
      <c r="H28" s="30">
        <f>IF(VLOOKUP($A27,piš!$A$6:$BZ$160,piš!AU$2,0)="","",VLOOKUP($A27,piš!$A$6:$BZ$160,piš!AU$2,0))</f>
        <v>7</v>
      </c>
      <c r="I28" s="30">
        <f>IF(VLOOKUP($A27,piš!$A$6:$BZ$160,piš!AV$2,0)="","",VLOOKUP($A27,piš!$A$6:$BZ$160,piš!AV$2,0))</f>
        <v>5</v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>
      <c r="A29" s="63">
        <f>1+A27</f>
        <v>7</v>
      </c>
      <c r="B29" s="61">
        <f>VLOOKUP($A29,piš!$A$6:$BZ$160,piš!K$2,0)</f>
        <v>7</v>
      </c>
      <c r="C29" s="27" t="str">
        <f>VLOOKUP($A29,piš!$A$6:$BZ$160,piš!H$2,0)</f>
        <v>Bernat Pavel</v>
      </c>
      <c r="D29" s="28">
        <f>VLOOKUP($A29,piš!$A$6:$BZ$160,piš!J$2,0)</f>
        <v>2004</v>
      </c>
      <c r="E29" s="59">
        <f>VLOOKUP($A29,piš!$A$6:$BZ$160,piš!L$2,0)</f>
        <v>638.20000000000005</v>
      </c>
      <c r="F29" s="40">
        <f>IF(VLOOKUP($A29,piš!$A$6:$BZ$160,piš!O$2,0)="","",VLOOKUP($A29,piš!$A$6:$BZ$160,piš!O$2,0))</f>
        <v>113.6</v>
      </c>
      <c r="G29" s="40">
        <f>IF(VLOOKUP($A29,piš!$A$6:$BZ$160,piš!P$2,0)="","",VLOOKUP($A29,piš!$A$6:$BZ$160,piš!P$2,0))</f>
        <v>191.4</v>
      </c>
      <c r="H29" s="40">
        <f>IF(VLOOKUP($A29,piš!$A$6:$BZ$160,piš!Q$2,0)="","",VLOOKUP($A29,piš!$A$6:$BZ$160,piš!Q$2,0))</f>
        <v>181.8</v>
      </c>
      <c r="I29" s="40">
        <f>IF(VLOOKUP($A29,piš!$A$6:$BZ$160,piš!R$2,0)="","",VLOOKUP($A29,piš!$A$6:$BZ$160,piš!R$2,0))</f>
        <v>151.4</v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>
      <c r="A30" s="64"/>
      <c r="B30" s="62"/>
      <c r="C30" s="29" t="str">
        <f>VLOOKUP($A29,piš!$A$6:$BZ$160,piš!I$2,0)</f>
        <v>LSK Lomnice n. Pop.</v>
      </c>
      <c r="D30" s="16"/>
      <c r="E30" s="60" t="e">
        <f>VLOOKUP($A30,piš!$A$6:$BZ$160,10,0)</f>
        <v>#N/A</v>
      </c>
      <c r="F30" s="30">
        <f>IF(VLOOKUP($A29,piš!$A$6:$BZ$160,piš!AS$2,0)="","",VLOOKUP($A29,piš!$A$6:$BZ$160,piš!AS$2,0))</f>
        <v>11</v>
      </c>
      <c r="G30" s="30">
        <f>IF(VLOOKUP($A29,piš!$A$6:$BZ$160,piš!AT$2,0)="","",VLOOKUP($A29,piš!$A$6:$BZ$160,piš!AT$2,0))</f>
        <v>10</v>
      </c>
      <c r="H30" s="30">
        <f>IF(VLOOKUP($A29,piš!$A$6:$BZ$160,piš!AU$2,0)="","",VLOOKUP($A29,piš!$A$6:$BZ$160,piš!AU$2,0))</f>
        <v>12</v>
      </c>
      <c r="I30" s="30">
        <f>IF(VLOOKUP($A29,piš!$A$6:$BZ$160,piš!AV$2,0)="","",VLOOKUP($A29,piš!$A$6:$BZ$160,piš!AV$2,0))</f>
        <v>7</v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>
      <c r="A31" s="63">
        <f t="shared" ref="A31:A93" si="0">1+A29</f>
        <v>8</v>
      </c>
      <c r="B31" s="61">
        <f>VLOOKUP($A31,piš!$A$6:$BZ$160,piš!K$2,0)</f>
        <v>8</v>
      </c>
      <c r="C31" s="27" t="str">
        <f>VLOOKUP($A31,piš!$A$6:$BZ$160,piš!H$2,0)</f>
        <v>Ulrichová Klára</v>
      </c>
      <c r="D31" s="28">
        <f>VLOOKUP($A31,piš!$A$6:$BZ$160,piš!J$2,0)</f>
        <v>2004</v>
      </c>
      <c r="E31" s="59">
        <f>VLOOKUP($A31,piš!$A$6:$BZ$160,piš!L$2,0)</f>
        <v>617.79999999999995</v>
      </c>
      <c r="F31" s="40">
        <f>IF(VLOOKUP($A31,piš!$A$6:$BZ$160,piš!O$2,0)="","",VLOOKUP($A31,piš!$A$6:$BZ$160,piš!O$2,0))</f>
        <v>125.7</v>
      </c>
      <c r="G31" s="40">
        <f>IF(VLOOKUP($A31,piš!$A$6:$BZ$160,piš!P$2,0)="","",VLOOKUP($A31,piš!$A$6:$BZ$160,piš!P$2,0))</f>
        <v>199.1</v>
      </c>
      <c r="H31" s="40">
        <f>IF(VLOOKUP($A31,piš!$A$6:$BZ$160,piš!Q$2,0)="","",VLOOKUP($A31,piš!$A$6:$BZ$160,piš!Q$2,0))</f>
        <v>188.1</v>
      </c>
      <c r="I31" s="40">
        <f>IF(VLOOKUP($A31,piš!$A$6:$BZ$160,piš!R$2,0)="","",VLOOKUP($A31,piš!$A$6:$BZ$160,piš!R$2,0))</f>
        <v>104.9</v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>
      <c r="A32" s="64"/>
      <c r="B32" s="62"/>
      <c r="C32" s="29" t="str">
        <f>VLOOKUP($A31,piš!$A$6:$BZ$160,piš!I$2,0)</f>
        <v>TJ Frenštát p. Rad.</v>
      </c>
      <c r="D32" s="16"/>
      <c r="E32" s="60" t="e">
        <f>VLOOKUP($A32,piš!$A$6:$BZ$160,10,0)</f>
        <v>#N/A</v>
      </c>
      <c r="F32" s="30">
        <f>IF(VLOOKUP($A31,piš!$A$6:$BZ$160,piš!AS$2,0)="","",VLOOKUP($A31,piš!$A$6:$BZ$160,piš!AS$2,0))</f>
        <v>6</v>
      </c>
      <c r="G32" s="30">
        <f>IF(VLOOKUP($A31,piš!$A$6:$BZ$160,piš!AT$2,0)="","",VLOOKUP($A31,piš!$A$6:$BZ$160,piš!AT$2,0))</f>
        <v>7</v>
      </c>
      <c r="H32" s="30">
        <f>IF(VLOOKUP($A31,piš!$A$6:$BZ$160,piš!AU$2,0)="","",VLOOKUP($A31,piš!$A$6:$BZ$160,piš!AU$2,0))</f>
        <v>9</v>
      </c>
      <c r="I32" s="30">
        <f>IF(VLOOKUP($A31,piš!$A$6:$BZ$160,piš!AV$2,0)="","",VLOOKUP($A31,piš!$A$6:$BZ$160,piš!AV$2,0))</f>
        <v>9</v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>
      <c r="A33" s="63">
        <f t="shared" si="0"/>
        <v>9</v>
      </c>
      <c r="B33" s="61">
        <f>VLOOKUP($A33,piš!$A$6:$BZ$160,piš!K$2,0)</f>
        <v>9</v>
      </c>
      <c r="C33" s="27" t="str">
        <f>VLOOKUP($A33,piš!$A$6:$BZ$160,piš!H$2,0)</f>
        <v>Drbohlav Matěj</v>
      </c>
      <c r="D33" s="28">
        <f>VLOOKUP($A33,piš!$A$6:$BZ$160,piš!J$2,0)</f>
        <v>2003</v>
      </c>
      <c r="E33" s="59">
        <f>VLOOKUP($A33,piš!$A$6:$BZ$160,piš!L$2,0)</f>
        <v>510.4</v>
      </c>
      <c r="F33" s="40">
        <f>IF(VLOOKUP($A33,piš!$A$6:$BZ$160,piš!O$2,0)="","",VLOOKUP($A33,piš!$A$6:$BZ$160,piš!O$2,0))</f>
        <v>82.8</v>
      </c>
      <c r="G33" s="40">
        <f>IF(VLOOKUP($A33,piš!$A$6:$BZ$160,piš!P$2,0)="","",VLOOKUP($A33,piš!$A$6:$BZ$160,piš!P$2,0))</f>
        <v>176.9</v>
      </c>
      <c r="H33" s="40">
        <f>IF(VLOOKUP($A33,piš!$A$6:$BZ$160,piš!Q$2,0)="","",VLOOKUP($A33,piš!$A$6:$BZ$160,piš!Q$2,0))</f>
        <v>171.1</v>
      </c>
      <c r="I33" s="40">
        <f>IF(VLOOKUP($A33,piš!$A$6:$BZ$160,piš!R$2,0)="","",VLOOKUP($A33,piš!$A$6:$BZ$160,piš!R$2,0))</f>
        <v>79.599999999999994</v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>
      <c r="A34" s="64"/>
      <c r="B34" s="62"/>
      <c r="C34" s="29" t="str">
        <f>VLOOKUP($A33,piš!$A$6:$BZ$160,piš!I$2,0)</f>
        <v>SK JEŠTĚD Liberec</v>
      </c>
      <c r="D34" s="16"/>
      <c r="E34" s="60" t="e">
        <f>VLOOKUP($A34,piš!$A$6:$BZ$160,10,0)</f>
        <v>#N/A</v>
      </c>
      <c r="F34" s="30">
        <f>IF(VLOOKUP($A33,piš!$A$6:$BZ$160,piš!AS$2,0)="","",VLOOKUP($A33,piš!$A$6:$BZ$160,piš!AS$2,0))</f>
        <v>14</v>
      </c>
      <c r="G34" s="30">
        <f>IF(VLOOKUP($A33,piš!$A$6:$BZ$160,piš!AT$2,0)="","",VLOOKUP($A33,piš!$A$6:$BZ$160,piš!AT$2,0))</f>
        <v>12</v>
      </c>
      <c r="H34" s="30">
        <f>IF(VLOOKUP($A33,piš!$A$6:$BZ$160,piš!AU$2,0)="","",VLOOKUP($A33,piš!$A$6:$BZ$160,piš!AU$2,0))</f>
        <v>14</v>
      </c>
      <c r="I34" s="30">
        <f>IF(VLOOKUP($A33,piš!$A$6:$BZ$160,piš!AV$2,0)="","",VLOOKUP($A33,piš!$A$6:$BZ$160,piš!AV$2,0))</f>
        <v>10</v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>
      <c r="A35" s="63">
        <f t="shared" si="0"/>
        <v>10</v>
      </c>
      <c r="B35" s="61">
        <f>VLOOKUP($A35,piš!$A$6:$BZ$160,piš!K$2,0)</f>
        <v>10</v>
      </c>
      <c r="C35" s="27" t="str">
        <f>VLOOKUP($A35,piš!$A$6:$BZ$160,piš!H$2,0)</f>
        <v>Jindřišek Jiří</v>
      </c>
      <c r="D35" s="28">
        <f>VLOOKUP($A35,piš!$A$6:$BZ$160,piš!J$2,0)</f>
        <v>2004</v>
      </c>
      <c r="E35" s="59">
        <f>VLOOKUP($A35,piš!$A$6:$BZ$160,piš!L$2,0)</f>
        <v>501.4</v>
      </c>
      <c r="F35" s="40" t="str">
        <f>IF(VLOOKUP($A35,piš!$A$6:$BZ$160,piš!O$2,0)="","",VLOOKUP($A35,piš!$A$6:$BZ$160,piš!O$2,0))</f>
        <v/>
      </c>
      <c r="G35" s="40">
        <f>IF(VLOOKUP($A35,piš!$A$6:$BZ$160,piš!P$2,0)="","",VLOOKUP($A35,piš!$A$6:$BZ$160,piš!P$2,0))</f>
        <v>195.6</v>
      </c>
      <c r="H35" s="40">
        <f>IF(VLOOKUP($A35,piš!$A$6:$BZ$160,piš!Q$2,0)="","",VLOOKUP($A35,piš!$A$6:$BZ$160,piš!Q$2,0))</f>
        <v>186.4</v>
      </c>
      <c r="I35" s="40">
        <f>IF(VLOOKUP($A35,piš!$A$6:$BZ$160,piš!R$2,0)="","",VLOOKUP($A35,piš!$A$6:$BZ$160,piš!R$2,0))</f>
        <v>119.4</v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>
      <c r="A36" s="64"/>
      <c r="B36" s="62"/>
      <c r="C36" s="29" t="str">
        <f>VLOOKUP($A35,piš!$A$6:$BZ$160,piš!I$2,0)</f>
        <v>JKL Desná</v>
      </c>
      <c r="D36" s="16"/>
      <c r="E36" s="60" t="e">
        <f>VLOOKUP($A36,piš!$A$6:$BZ$160,10,0)</f>
        <v>#N/A</v>
      </c>
      <c r="F36" s="30" t="str">
        <f>IF(VLOOKUP($A35,piš!$A$6:$BZ$160,piš!AS$2,0)="","",VLOOKUP($A35,piš!$A$6:$BZ$160,piš!AS$2,0))</f>
        <v/>
      </c>
      <c r="G36" s="30">
        <f>IF(VLOOKUP($A35,piš!$A$6:$BZ$160,piš!AT$2,0)="","",VLOOKUP($A35,piš!$A$6:$BZ$160,piš!AT$2,0))</f>
        <v>9</v>
      </c>
      <c r="H36" s="30">
        <f>IF(VLOOKUP($A35,piš!$A$6:$BZ$160,piš!AU$2,0)="","",VLOOKUP($A35,piš!$A$6:$BZ$160,piš!AU$2,0))</f>
        <v>10</v>
      </c>
      <c r="I36" s="30">
        <f>IF(VLOOKUP($A35,piš!$A$6:$BZ$160,piš!AV$2,0)="","",VLOOKUP($A35,piš!$A$6:$BZ$160,piš!AV$2,0))</f>
        <v>8</v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>
      <c r="A37" s="63">
        <f t="shared" si="0"/>
        <v>11</v>
      </c>
      <c r="B37" s="61">
        <f>VLOOKUP($A37,piš!$A$6:$BZ$160,piš!K$2,0)</f>
        <v>11</v>
      </c>
      <c r="C37" s="27" t="str">
        <f>VLOOKUP($A37,piš!$A$6:$BZ$160,piš!H$2,0)</f>
        <v>Koldovská Tereza</v>
      </c>
      <c r="D37" s="28">
        <f>VLOOKUP($A37,piš!$A$6:$BZ$160,piš!J$2,0)</f>
        <v>2004</v>
      </c>
      <c r="E37" s="59">
        <f>VLOOKUP($A37,piš!$A$6:$BZ$160,piš!L$2,0)</f>
        <v>468.5</v>
      </c>
      <c r="F37" s="40">
        <f>IF(VLOOKUP($A37,piš!$A$6:$BZ$160,piš!O$2,0)="","",VLOOKUP($A37,piš!$A$6:$BZ$160,piš!O$2,0))</f>
        <v>69.5</v>
      </c>
      <c r="G37" s="40">
        <f>IF(VLOOKUP($A37,piš!$A$6:$BZ$160,piš!P$2,0)="","",VLOOKUP($A37,piš!$A$6:$BZ$160,piš!P$2,0))</f>
        <v>188</v>
      </c>
      <c r="H37" s="40">
        <f>IF(VLOOKUP($A37,piš!$A$6:$BZ$160,piš!Q$2,0)="","",VLOOKUP($A37,piš!$A$6:$BZ$160,piš!Q$2,0))</f>
        <v>153</v>
      </c>
      <c r="I37" s="40">
        <f>IF(VLOOKUP($A37,piš!$A$6:$BZ$160,piš!R$2,0)="","",VLOOKUP($A37,piš!$A$6:$BZ$160,piš!R$2,0))</f>
        <v>58</v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>
      <c r="A38" s="64"/>
      <c r="B38" s="62"/>
      <c r="C38" s="29" t="str">
        <f>VLOOKUP($A37,piš!$A$6:$BZ$160,piš!I$2,0)</f>
        <v>SKI KLUB Harrachov</v>
      </c>
      <c r="D38" s="16"/>
      <c r="E38" s="60" t="e">
        <f>VLOOKUP($A38,piš!$A$6:$BZ$160,10,0)</f>
        <v>#N/A</v>
      </c>
      <c r="F38" s="30">
        <f>IF(VLOOKUP($A37,piš!$A$6:$BZ$160,piš!AS$2,0)="","",VLOOKUP($A37,piš!$A$6:$BZ$160,piš!AS$2,0))</f>
        <v>15</v>
      </c>
      <c r="G38" s="30">
        <f>IF(VLOOKUP($A37,piš!$A$6:$BZ$160,piš!AT$2,0)="","",VLOOKUP($A37,piš!$A$6:$BZ$160,piš!AT$2,0))</f>
        <v>11</v>
      </c>
      <c r="H38" s="30">
        <f>IF(VLOOKUP($A37,piš!$A$6:$BZ$160,piš!AU$2,0)="","",VLOOKUP($A37,piš!$A$6:$BZ$160,piš!AU$2,0))</f>
        <v>18</v>
      </c>
      <c r="I38" s="30">
        <f>IF(VLOOKUP($A37,piš!$A$6:$BZ$160,piš!AV$2,0)="","",VLOOKUP($A37,piš!$A$6:$BZ$160,piš!AV$2,0))</f>
        <v>11</v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>
      <c r="A39" s="63">
        <f t="shared" si="0"/>
        <v>12</v>
      </c>
      <c r="B39" s="61">
        <f>VLOOKUP($A39,piš!$A$6:$BZ$160,piš!K$2,0)</f>
        <v>12</v>
      </c>
      <c r="C39" s="27" t="str">
        <f>VLOOKUP($A39,piš!$A$6:$BZ$160,piš!H$2,0)</f>
        <v>Černá Anna</v>
      </c>
      <c r="D39" s="28">
        <f>VLOOKUP($A39,piš!$A$6:$BZ$160,piš!J$2,0)</f>
        <v>2004</v>
      </c>
      <c r="E39" s="59">
        <f>VLOOKUP($A39,piš!$A$6:$BZ$160,piš!L$2,0)</f>
        <v>377.7</v>
      </c>
      <c r="F39" s="40">
        <f>IF(VLOOKUP($A39,piš!$A$6:$BZ$160,piš!O$2,0)="","",VLOOKUP($A39,piš!$A$6:$BZ$160,piš!O$2,0))</f>
        <v>50.2</v>
      </c>
      <c r="G39" s="40">
        <f>IF(VLOOKUP($A39,piš!$A$6:$BZ$160,piš!P$2,0)="","",VLOOKUP($A39,piš!$A$6:$BZ$160,piš!P$2,0))</f>
        <v>148.80000000000001</v>
      </c>
      <c r="H39" s="40">
        <f>IF(VLOOKUP($A39,piš!$A$6:$BZ$160,piš!Q$2,0)="","",VLOOKUP($A39,piš!$A$6:$BZ$160,piš!Q$2,0))</f>
        <v>151.4</v>
      </c>
      <c r="I39" s="40">
        <f>IF(VLOOKUP($A39,piš!$A$6:$BZ$160,piš!R$2,0)="","",VLOOKUP($A39,piš!$A$6:$BZ$160,piš!R$2,0))</f>
        <v>27.3</v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>
      <c r="A40" s="64"/>
      <c r="B40" s="62"/>
      <c r="C40" s="29" t="str">
        <f>VLOOKUP($A39,piš!$A$6:$BZ$160,piš!I$2,0)</f>
        <v>SK JEŠTĚD Liberec</v>
      </c>
      <c r="D40" s="16"/>
      <c r="E40" s="60" t="e">
        <f>VLOOKUP($A40,piš!$A$6:$BZ$160,10,0)</f>
        <v>#N/A</v>
      </c>
      <c r="F40" s="30">
        <f>IF(VLOOKUP($A39,piš!$A$6:$BZ$160,piš!AS$2,0)="","",VLOOKUP($A39,piš!$A$6:$BZ$160,piš!AS$2,0))</f>
        <v>16</v>
      </c>
      <c r="G40" s="30">
        <f>IF(VLOOKUP($A39,piš!$A$6:$BZ$160,piš!AT$2,0)="","",VLOOKUP($A39,piš!$A$6:$BZ$160,piš!AT$2,0))</f>
        <v>13</v>
      </c>
      <c r="H40" s="30">
        <f>IF(VLOOKUP($A39,piš!$A$6:$BZ$160,piš!AU$2,0)="","",VLOOKUP($A39,piš!$A$6:$BZ$160,piš!AU$2,0))</f>
        <v>19</v>
      </c>
      <c r="I40" s="30">
        <f>IF(VLOOKUP($A39,piš!$A$6:$BZ$160,piš!AV$2,0)="","",VLOOKUP($A39,piš!$A$6:$BZ$160,piš!AV$2,0))</f>
        <v>13</v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>
      <c r="A41" s="63">
        <f t="shared" si="0"/>
        <v>13</v>
      </c>
      <c r="B41" s="61">
        <f>VLOOKUP($A41,piš!$A$6:$BZ$160,piš!K$2,0)</f>
        <v>13</v>
      </c>
      <c r="C41" s="27" t="str">
        <f>VLOOKUP($A41,piš!$A$6:$BZ$160,piš!H$2,0)</f>
        <v>Pešta David</v>
      </c>
      <c r="D41" s="28">
        <f>VLOOKUP($A41,piš!$A$6:$BZ$160,piš!J$2,0)</f>
        <v>2004</v>
      </c>
      <c r="E41" s="59">
        <f>VLOOKUP($A41,piš!$A$6:$BZ$160,piš!L$2,0)</f>
        <v>332</v>
      </c>
      <c r="F41" s="40">
        <f>IF(VLOOKUP($A41,piš!$A$6:$BZ$160,piš!O$2,0)="","",VLOOKUP($A41,piš!$A$6:$BZ$160,piš!O$2,0))</f>
        <v>133.6</v>
      </c>
      <c r="G41" s="40">
        <f>IF(VLOOKUP($A41,piš!$A$6:$BZ$160,piš!P$2,0)="","",VLOOKUP($A41,piš!$A$6:$BZ$160,piš!P$2,0))</f>
        <v>198.4</v>
      </c>
      <c r="H41" s="40" t="str">
        <f>IF(VLOOKUP($A41,piš!$A$6:$BZ$160,piš!Q$2,0)="","",VLOOKUP($A41,piš!$A$6:$BZ$160,piš!Q$2,0))</f>
        <v/>
      </c>
      <c r="I41" s="40" t="str">
        <f>IF(VLOOKUP($A41,piš!$A$6:$BZ$160,piš!R$2,0)="","",VLOOKUP($A41,piš!$A$6:$BZ$160,piš!R$2,0))</f>
        <v/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>
      <c r="A42" s="64"/>
      <c r="B42" s="62"/>
      <c r="C42" s="29" t="str">
        <f>VLOOKUP($A41,piš!$A$6:$BZ$160,piš!I$2,0)</f>
        <v>JKL Desná</v>
      </c>
      <c r="D42" s="16"/>
      <c r="E42" s="60" t="e">
        <f>VLOOKUP($A42,piš!$A$6:$BZ$160,10,0)</f>
        <v>#N/A</v>
      </c>
      <c r="F42" s="30">
        <f>IF(VLOOKUP($A41,piš!$A$6:$BZ$160,piš!AS$2,0)="","",VLOOKUP($A41,piš!$A$6:$BZ$160,piš!AS$2,0))</f>
        <v>5</v>
      </c>
      <c r="G42" s="30">
        <f>IF(VLOOKUP($A41,piš!$A$6:$BZ$160,piš!AT$2,0)="","",VLOOKUP($A41,piš!$A$6:$BZ$160,piš!AT$2,0))</f>
        <v>8</v>
      </c>
      <c r="H42" s="30" t="str">
        <f>IF(VLOOKUP($A41,piš!$A$6:$BZ$160,piš!AU$2,0)="","",VLOOKUP($A41,piš!$A$6:$BZ$160,piš!AU$2,0))</f>
        <v/>
      </c>
      <c r="I42" s="30" t="str">
        <f>IF(VLOOKUP($A41,piš!$A$6:$BZ$160,piš!AV$2,0)="","",VLOOKUP($A41,piš!$A$6:$BZ$160,piš!AV$2,0))</f>
        <v/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>
      <c r="A43" s="63">
        <f t="shared" si="0"/>
        <v>14</v>
      </c>
      <c r="B43" s="61">
        <f>VLOOKUP($A43,piš!$A$6:$BZ$160,piš!K$2,0)</f>
        <v>14</v>
      </c>
      <c r="C43" s="27" t="str">
        <f>VLOOKUP($A43,piš!$A$6:$BZ$160,piš!H$2,0)</f>
        <v>Svobodová Lucie</v>
      </c>
      <c r="D43" s="28">
        <f>VLOOKUP($A43,piš!$A$6:$BZ$160,piš!J$2,0)</f>
        <v>2003</v>
      </c>
      <c r="E43" s="59">
        <f>VLOOKUP($A43,piš!$A$6:$BZ$160,piš!L$2,0)</f>
        <v>318.39999999999998</v>
      </c>
      <c r="F43" s="40" t="str">
        <f>IF(VLOOKUP($A43,piš!$A$6:$BZ$160,piš!O$2,0)="","",VLOOKUP($A43,piš!$A$6:$BZ$160,piš!O$2,0))</f>
        <v/>
      </c>
      <c r="G43" s="40">
        <f>IF(VLOOKUP($A43,piš!$A$6:$BZ$160,piš!P$2,0)="","",VLOOKUP($A43,piš!$A$6:$BZ$160,piš!P$2,0))</f>
        <v>143.6</v>
      </c>
      <c r="H43" s="40">
        <f>IF(VLOOKUP($A43,piš!$A$6:$BZ$160,piš!Q$2,0)="","",VLOOKUP($A43,piš!$A$6:$BZ$160,piš!Q$2,0))</f>
        <v>147.9</v>
      </c>
      <c r="I43" s="40">
        <f>IF(VLOOKUP($A43,piš!$A$6:$BZ$160,piš!R$2,0)="","",VLOOKUP($A43,piš!$A$6:$BZ$160,piš!R$2,0))</f>
        <v>26.9</v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>
      <c r="A44" s="64"/>
      <c r="B44" s="62"/>
      <c r="C44" s="29" t="str">
        <f>VLOOKUP($A43,piš!$A$6:$BZ$160,piš!I$2,0)</f>
        <v>SK Nové Město n.M.</v>
      </c>
      <c r="D44" s="16"/>
      <c r="E44" s="60" t="e">
        <f>VLOOKUP($A44,piš!$A$6:$BZ$160,10,0)</f>
        <v>#N/A</v>
      </c>
      <c r="F44" s="30" t="str">
        <f>IF(VLOOKUP($A43,piš!$A$6:$BZ$160,piš!AS$2,0)="","",VLOOKUP($A43,piš!$A$6:$BZ$160,piš!AS$2,0))</f>
        <v/>
      </c>
      <c r="G44" s="30">
        <f>IF(VLOOKUP($A43,piš!$A$6:$BZ$160,piš!AT$2,0)="","",VLOOKUP($A43,piš!$A$6:$BZ$160,piš!AT$2,0))</f>
        <v>14</v>
      </c>
      <c r="H44" s="30">
        <f>IF(VLOOKUP($A43,piš!$A$6:$BZ$160,piš!AU$2,0)="","",VLOOKUP($A43,piš!$A$6:$BZ$160,piš!AU$2,0))</f>
        <v>20</v>
      </c>
      <c r="I44" s="30">
        <f>IF(VLOOKUP($A43,piš!$A$6:$BZ$160,piš!AV$2,0)="","",VLOOKUP($A43,piš!$A$6:$BZ$160,piš!AV$2,0))</f>
        <v>14</v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>
      <c r="A45" s="63">
        <f t="shared" si="0"/>
        <v>15</v>
      </c>
      <c r="B45" s="61">
        <f>VLOOKUP($A45,piš!$A$6:$BZ$160,piš!K$2,0)</f>
        <v>15</v>
      </c>
      <c r="C45" s="27" t="str">
        <f>VLOOKUP($A45,piš!$A$6:$BZ$160,piš!H$2,0)</f>
        <v>Tyrlík Rostislav</v>
      </c>
      <c r="D45" s="28">
        <f>VLOOKUP($A45,piš!$A$6:$BZ$160,piš!J$2,0)</f>
        <v>2004</v>
      </c>
      <c r="E45" s="59">
        <f>VLOOKUP($A45,piš!$A$6:$BZ$160,piš!L$2,0)</f>
        <v>307.8</v>
      </c>
      <c r="F45" s="40">
        <f>IF(VLOOKUP($A45,piš!$A$6:$BZ$160,piš!O$2,0)="","",VLOOKUP($A45,piš!$A$6:$BZ$160,piš!O$2,0))</f>
        <v>48.8</v>
      </c>
      <c r="G45" s="40">
        <f>IF(VLOOKUP($A45,piš!$A$6:$BZ$160,piš!P$2,0)="","",VLOOKUP($A45,piš!$A$6:$BZ$160,piš!P$2,0))</f>
        <v>130.9</v>
      </c>
      <c r="H45" s="40">
        <f>IF(VLOOKUP($A45,piš!$A$6:$BZ$160,piš!Q$2,0)="","",VLOOKUP($A45,piš!$A$6:$BZ$160,piš!Q$2,0))</f>
        <v>117.5</v>
      </c>
      <c r="I45" s="40">
        <f>IF(VLOOKUP($A45,piš!$A$6:$BZ$160,piš!R$2,0)="","",VLOOKUP($A45,piš!$A$6:$BZ$160,piš!R$2,0))</f>
        <v>10.6</v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>
      <c r="A46" s="64"/>
      <c r="B46" s="62"/>
      <c r="C46" s="29" t="str">
        <f>VLOOKUP($A45,piš!$A$6:$BZ$160,piš!I$2,0)</f>
        <v>TJ Frenštát p. Rad.</v>
      </c>
      <c r="D46" s="16"/>
      <c r="E46" s="60" t="e">
        <f>VLOOKUP($A46,piš!$A$6:$BZ$160,10,0)</f>
        <v>#N/A</v>
      </c>
      <c r="F46" s="30">
        <f>IF(VLOOKUP($A45,piš!$A$6:$BZ$160,piš!AS$2,0)="","",VLOOKUP($A45,piš!$A$6:$BZ$160,piš!AS$2,0))</f>
        <v>17</v>
      </c>
      <c r="G46" s="30">
        <f>IF(VLOOKUP($A45,piš!$A$6:$BZ$160,piš!AT$2,0)="","",VLOOKUP($A45,piš!$A$6:$BZ$160,piš!AT$2,0))</f>
        <v>15</v>
      </c>
      <c r="H46" s="30">
        <f>IF(VLOOKUP($A45,piš!$A$6:$BZ$160,piš!AU$2,0)="","",VLOOKUP($A45,piš!$A$6:$BZ$160,piš!AU$2,0))</f>
        <v>24</v>
      </c>
      <c r="I46" s="30">
        <f>IF(VLOOKUP($A45,piš!$A$6:$BZ$160,piš!AV$2,0)="","",VLOOKUP($A45,piš!$A$6:$BZ$160,piš!AV$2,0))</f>
        <v>17</v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>
      <c r="A47" s="63">
        <f t="shared" si="0"/>
        <v>16</v>
      </c>
      <c r="B47" s="61">
        <f>VLOOKUP($A47,piš!$A$6:$BZ$160,piš!K$2,0)</f>
        <v>16</v>
      </c>
      <c r="C47" s="27" t="str">
        <f>VLOOKUP($A47,piš!$A$6:$BZ$160,piš!H$2,0)</f>
        <v>Machač Michal</v>
      </c>
      <c r="D47" s="28">
        <f>VLOOKUP($A47,piš!$A$6:$BZ$160,piš!J$2,0)</f>
        <v>2003</v>
      </c>
      <c r="E47" s="59">
        <f>VLOOKUP($A47,piš!$A$6:$BZ$160,piš!L$2,0)</f>
        <v>293.29999999999995</v>
      </c>
      <c r="F47" s="40">
        <f>IF(VLOOKUP($A47,piš!$A$6:$BZ$160,piš!O$2,0)="","",VLOOKUP($A47,piš!$A$6:$BZ$160,piš!O$2,0))</f>
        <v>41.7</v>
      </c>
      <c r="G47" s="40">
        <f>IF(VLOOKUP($A47,piš!$A$6:$BZ$160,piš!P$2,0)="","",VLOOKUP($A47,piš!$A$6:$BZ$160,piš!P$2,0))</f>
        <v>122.8</v>
      </c>
      <c r="H47" s="34">
        <f>IF(VLOOKUP($A47,piš!$A$6:$BZ$160,piš!Q$2,0)="","",VLOOKUP($A47,piš!$A$6:$BZ$160,piš!Q$2,0))</f>
        <v>108.4</v>
      </c>
      <c r="I47" s="34">
        <f>IF(VLOOKUP($A47,piš!$A$6:$BZ$160,piš!R$2,0)="","",VLOOKUP($A47,piš!$A$6:$BZ$160,piš!R$2,0))</f>
        <v>20.399999999999999</v>
      </c>
      <c r="J47" s="40" t="str">
        <f>IF(VLOOKUP($A47,piš!$A$6:$BZ$160,piš!S$2,0)="","",VLOOKUP($A47,piš!$A$6:$BZ$160,piš!S$2,0))</f>
        <v/>
      </c>
      <c r="K47" s="34" t="str">
        <f>IF(VLOOKUP($A47,piš!$A$6:$BZ$160,piš!T$2,0)="","",VLOOKUP($A47,piš!$A$6:$BZ$160,piš!T$2,0))</f>
        <v/>
      </c>
      <c r="L47" s="34" t="str">
        <f>IF(VLOOKUP($A47,piš!$A$6:$BZ$160,piš!U$2,0)="","",VLOOKUP($A47,piš!$A$6:$BZ$160,piš!U$2,0))</f>
        <v/>
      </c>
      <c r="M47" s="34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>
      <c r="A48" s="64"/>
      <c r="B48" s="62"/>
      <c r="C48" s="29" t="str">
        <f>VLOOKUP($A47,piš!$A$6:$BZ$160,piš!I$2,0)</f>
        <v>TJ Frenštát p. Rad.</v>
      </c>
      <c r="D48" s="16"/>
      <c r="E48" s="60" t="e">
        <f>VLOOKUP($A48,piš!$A$6:$BZ$160,10,0)</f>
        <v>#N/A</v>
      </c>
      <c r="F48" s="30">
        <f>IF(VLOOKUP($A47,piš!$A$6:$BZ$160,piš!AS$2,0)="","",VLOOKUP($A47,piš!$A$6:$BZ$160,piš!AS$2,0))</f>
        <v>19</v>
      </c>
      <c r="G48" s="30">
        <f>IF(VLOOKUP($A47,piš!$A$6:$BZ$160,piš!AT$2,0)="","",VLOOKUP($A47,piš!$A$6:$BZ$160,piš!AT$2,0))</f>
        <v>16</v>
      </c>
      <c r="H48" s="30">
        <f>IF(VLOOKUP($A47,piš!$A$6:$BZ$160,piš!AU$2,0)="","",VLOOKUP($A47,piš!$A$6:$BZ$160,piš!AU$2,0))</f>
        <v>28</v>
      </c>
      <c r="I48" s="30">
        <f>IF(VLOOKUP($A47,piš!$A$6:$BZ$160,piš!AV$2,0)="","",VLOOKUP($A47,piš!$A$6:$BZ$160,piš!AV$2,0))</f>
        <v>15</v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>
      <c r="A49" s="63">
        <f t="shared" si="0"/>
        <v>17</v>
      </c>
      <c r="B49" s="61">
        <f>VLOOKUP($A49,piš!$A$6:$BZ$160,piš!K$2,0)</f>
        <v>17</v>
      </c>
      <c r="C49" s="27" t="str">
        <f>VLOOKUP($A49,piš!$A$6:$BZ$160,piš!H$2,0)</f>
        <v>Sadvarová Karolína</v>
      </c>
      <c r="D49" s="28">
        <f>VLOOKUP($A49,piš!$A$6:$BZ$160,piš!J$2,0)</f>
        <v>2003</v>
      </c>
      <c r="E49" s="59">
        <f>VLOOKUP($A49,piš!$A$6:$BZ$160,piš!L$2,0)</f>
        <v>247.7</v>
      </c>
      <c r="F49" s="40">
        <f>IF(VLOOKUP($A49,piš!$A$6:$BZ$160,piš!O$2,0)="","",VLOOKUP($A49,piš!$A$6:$BZ$160,piš!O$2,0))</f>
        <v>6.2</v>
      </c>
      <c r="G49" s="40">
        <f>IF(VLOOKUP($A49,piš!$A$6:$BZ$160,piš!P$2,0)="","",VLOOKUP($A49,piš!$A$6:$BZ$160,piš!P$2,0))</f>
        <v>117.6</v>
      </c>
      <c r="H49" s="34">
        <f>IF(VLOOKUP($A49,piš!$A$6:$BZ$160,piš!Q$2,0)="","",VLOOKUP($A49,piš!$A$6:$BZ$160,piš!Q$2,0))</f>
        <v>117.3</v>
      </c>
      <c r="I49" s="40">
        <f>IF(VLOOKUP($A49,piš!$A$6:$BZ$160,piš!R$2,0)="","",VLOOKUP($A49,piš!$A$6:$BZ$160,piš!R$2,0))</f>
        <v>6.6</v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>
      <c r="A50" s="64"/>
      <c r="B50" s="62"/>
      <c r="C50" s="29" t="str">
        <f>VLOOKUP($A49,piš!$A$6:$BZ$160,piš!I$2,0)</f>
        <v>SK JEŠTĚD Liberec</v>
      </c>
      <c r="D50" s="16"/>
      <c r="E50" s="60" t="e">
        <f>VLOOKUP($A50,piš!$A$6:$BZ$160,10,0)</f>
        <v>#N/A</v>
      </c>
      <c r="F50" s="30">
        <f>IF(VLOOKUP($A49,piš!$A$6:$BZ$160,piš!AS$2,0)="","",VLOOKUP($A49,piš!$A$6:$BZ$160,piš!AS$2,0))</f>
        <v>19</v>
      </c>
      <c r="G50" s="30">
        <f>IF(VLOOKUP($A49,piš!$A$6:$BZ$160,piš!AT$2,0)="","",VLOOKUP($A49,piš!$A$6:$BZ$160,piš!AT$2,0))</f>
        <v>17</v>
      </c>
      <c r="H50" s="30">
        <f>IF(VLOOKUP($A49,piš!$A$6:$BZ$160,piš!AU$2,0)="","",VLOOKUP($A49,piš!$A$6:$BZ$160,piš!AU$2,0))</f>
        <v>25</v>
      </c>
      <c r="I50" s="30">
        <f>IF(VLOOKUP($A49,piš!$A$6:$BZ$160,piš!AV$2,0)="","",VLOOKUP($A49,piš!$A$6:$BZ$160,piš!AV$2,0))</f>
        <v>18</v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>
      <c r="A51" s="63">
        <f t="shared" si="0"/>
        <v>18</v>
      </c>
      <c r="B51" s="61">
        <f>VLOOKUP($A51,piš!$A$6:$BZ$160,piš!K$2,0)</f>
        <v>18</v>
      </c>
      <c r="C51" s="27" t="str">
        <f>VLOOKUP($A51,piš!$A$6:$BZ$160,piš!H$2,0)</f>
        <v>Kantorová Terezie</v>
      </c>
      <c r="D51" s="28">
        <f>VLOOKUP($A51,piš!$A$6:$BZ$160,piš!J$2,0)</f>
        <v>2003</v>
      </c>
      <c r="E51" s="59">
        <f>VLOOKUP($A51,piš!$A$6:$BZ$160,piš!L$2,0)</f>
        <v>194.6</v>
      </c>
      <c r="F51" s="40" t="str">
        <f>IF(VLOOKUP($A51,piš!$A$6:$BZ$160,piš!O$2,0)="","",VLOOKUP($A51,piš!$A$6:$BZ$160,piš!O$2,0))</f>
        <v/>
      </c>
      <c r="G51" s="40">
        <f>IF(VLOOKUP($A51,piš!$A$6:$BZ$160,piš!P$2,0)="","",VLOOKUP($A51,piš!$A$6:$BZ$160,piš!P$2,0))</f>
        <v>106</v>
      </c>
      <c r="H51" s="34">
        <f>IF(VLOOKUP($A51,piš!$A$6:$BZ$160,piš!Q$2,0)="","",VLOOKUP($A51,piš!$A$6:$BZ$160,piš!Q$2,0))</f>
        <v>96.6</v>
      </c>
      <c r="I51" s="34">
        <f>IF(VLOOKUP($A51,piš!$A$6:$BZ$160,piš!R$2,0)="","",VLOOKUP($A51,piš!$A$6:$BZ$160,piš!R$2,0))</f>
        <v>-8</v>
      </c>
      <c r="J51" s="34" t="str">
        <f>IF(VLOOKUP($A51,piš!$A$6:$BZ$160,piš!S$2,0)="","",VLOOKUP($A51,piš!$A$6:$BZ$160,piš!S$2,0))</f>
        <v/>
      </c>
      <c r="K51" s="34" t="str">
        <f>IF(VLOOKUP($A51,piš!$A$6:$BZ$160,piš!T$2,0)="","",VLOOKUP($A51,piš!$A$6:$BZ$160,piš!T$2,0))</f>
        <v/>
      </c>
      <c r="L51" s="34" t="str">
        <f>IF(VLOOKUP($A51,piš!$A$6:$BZ$160,piš!U$2,0)="","",VLOOKUP($A51,piš!$A$6:$BZ$160,piš!U$2,0))</f>
        <v/>
      </c>
      <c r="M51" s="34" t="str">
        <f>IF(VLOOKUP($A51,piš!$A$6:$BZ$160,piš!V$2,0)="","",VLOOKUP($A51,piš!$A$6:$BZ$160,piš!V$2,0))</f>
        <v/>
      </c>
      <c r="N51" s="34" t="str">
        <f>IF(VLOOKUP($A51,piš!$A$6:$BZ$160,piš!W$2,0)="","",VLOOKUP($A51,piš!$A$6:$BZ$160,piš!W$2,0))</f>
        <v/>
      </c>
      <c r="O51" s="34" t="str">
        <f>IF(VLOOKUP($A51,piš!$A$6:$BZ$160,piš!X$2,0)="","",VLOOKUP($A51,piš!$A$6:$BZ$160,piš!X$2,0))</f>
        <v/>
      </c>
      <c r="P51" s="34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>
      <c r="A52" s="64"/>
      <c r="B52" s="62"/>
      <c r="C52" s="29" t="str">
        <f>VLOOKUP($A51,piš!$A$6:$BZ$160,piš!I$2,0)</f>
        <v>TJ TŽ Třinec</v>
      </c>
      <c r="D52" s="16"/>
      <c r="E52" s="60" t="e">
        <f>VLOOKUP($A52,piš!$A$6:$BZ$160,10,0)</f>
        <v>#N/A</v>
      </c>
      <c r="F52" s="30" t="str">
        <f>IF(VLOOKUP($A51,piš!$A$6:$BZ$160,piš!AS$2,0)="","",VLOOKUP($A51,piš!$A$6:$BZ$160,piš!AS$2,0))</f>
        <v/>
      </c>
      <c r="G52" s="30">
        <f>IF(VLOOKUP($A51,piš!$A$6:$BZ$160,piš!AT$2,0)="","",VLOOKUP($A51,piš!$A$6:$BZ$160,piš!AT$2,0))</f>
        <v>18</v>
      </c>
      <c r="H52" s="30">
        <f>IF(VLOOKUP($A51,piš!$A$6:$BZ$160,piš!AU$2,0)="","",VLOOKUP($A51,piš!$A$6:$BZ$160,piš!AU$2,0))</f>
        <v>30</v>
      </c>
      <c r="I52" s="30">
        <f>IF(VLOOKUP($A51,piš!$A$6:$BZ$160,piš!AV$2,0)="","",VLOOKUP($A51,piš!$A$6:$BZ$160,piš!AV$2,0))</f>
        <v>20</v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>
      <c r="A53" s="63">
        <f t="shared" si="0"/>
        <v>19</v>
      </c>
      <c r="B53" s="61">
        <f>VLOOKUP($A53,piš!$A$6:$BZ$160,piš!K$2,0)</f>
        <v>19</v>
      </c>
      <c r="C53" s="27" t="str">
        <f>VLOOKUP($A53,piš!$A$6:$BZ$160,piš!H$2,0)</f>
        <v>Hradilová Jolana</v>
      </c>
      <c r="D53" s="28">
        <f>VLOOKUP($A53,piš!$A$6:$BZ$160,piš!J$2,0)</f>
        <v>2004</v>
      </c>
      <c r="E53" s="59">
        <f>VLOOKUP($A53,piš!$A$6:$BZ$160,piš!L$2,0)</f>
        <v>186.4</v>
      </c>
      <c r="F53" s="40" t="str">
        <f>IF(VLOOKUP($A53,piš!$A$6:$BZ$160,piš!O$2,0)="","",VLOOKUP($A53,piš!$A$6:$BZ$160,piš!O$2,0))</f>
        <v/>
      </c>
      <c r="G53" s="40">
        <f>IF(VLOOKUP($A53,piš!$A$6:$BZ$160,piš!P$2,0)="","",VLOOKUP($A53,piš!$A$6:$BZ$160,piš!P$2,0))</f>
        <v>100.7</v>
      </c>
      <c r="H53" s="34">
        <f>IF(VLOOKUP($A53,piš!$A$6:$BZ$160,piš!Q$2,0)="","",VLOOKUP($A53,piš!$A$6:$BZ$160,piš!Q$2,0))</f>
        <v>97.2</v>
      </c>
      <c r="I53" s="34">
        <f>IF(VLOOKUP($A53,piš!$A$6:$BZ$160,piš!R$2,0)="","",VLOOKUP($A53,piš!$A$6:$BZ$160,piš!R$2,0))</f>
        <v>-11.5</v>
      </c>
      <c r="J53" s="34" t="str">
        <f>IF(VLOOKUP($A53,piš!$A$6:$BZ$160,piš!S$2,0)="","",VLOOKUP($A53,piš!$A$6:$BZ$160,piš!S$2,0))</f>
        <v/>
      </c>
      <c r="K53" s="34" t="str">
        <f>IF(VLOOKUP($A53,piš!$A$6:$BZ$160,piš!T$2,0)="","",VLOOKUP($A53,piš!$A$6:$BZ$160,piš!T$2,0))</f>
        <v/>
      </c>
      <c r="L53" s="34" t="str">
        <f>IF(VLOOKUP($A53,piš!$A$6:$BZ$160,piš!U$2,0)="","",VLOOKUP($A53,piš!$A$6:$BZ$160,piš!U$2,0))</f>
        <v/>
      </c>
      <c r="M53" s="34" t="str">
        <f>IF(VLOOKUP($A53,piš!$A$6:$BZ$160,piš!V$2,0)="","",VLOOKUP($A53,piš!$A$6:$BZ$160,piš!V$2,0))</f>
        <v/>
      </c>
      <c r="N53" s="34" t="str">
        <f>IF(VLOOKUP($A53,piš!$A$6:$BZ$160,piš!W$2,0)="","",VLOOKUP($A53,piš!$A$6:$BZ$160,piš!W$2,0))</f>
        <v/>
      </c>
      <c r="O53" s="34" t="str">
        <f>IF(VLOOKUP($A53,piš!$A$6:$BZ$160,piš!X$2,0)="","",VLOOKUP($A53,piš!$A$6:$BZ$160,piš!X$2,0))</f>
        <v/>
      </c>
      <c r="P53" s="34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>
      <c r="A54" s="64"/>
      <c r="B54" s="62"/>
      <c r="C54" s="29" t="str">
        <f>VLOOKUP($A53,piš!$A$6:$BZ$160,piš!I$2,0)</f>
        <v>SK Nové Město n.M.</v>
      </c>
      <c r="D54" s="16"/>
      <c r="E54" s="60" t="e">
        <f>VLOOKUP($A54,piš!$A$6:$BZ$160,10,0)</f>
        <v>#N/A</v>
      </c>
      <c r="F54" s="30" t="str">
        <f>IF(VLOOKUP($A53,piš!$A$6:$BZ$160,piš!AS$2,0)="","",VLOOKUP($A53,piš!$A$6:$BZ$160,piš!AS$2,0))</f>
        <v/>
      </c>
      <c r="G54" s="30">
        <f>IF(VLOOKUP($A53,piš!$A$6:$BZ$160,piš!AT$2,0)="","",VLOOKUP($A53,piš!$A$6:$BZ$160,piš!AT$2,0))</f>
        <v>20</v>
      </c>
      <c r="H54" s="30">
        <f>IF(VLOOKUP($A53,piš!$A$6:$BZ$160,piš!AU$2,0)="","",VLOOKUP($A53,piš!$A$6:$BZ$160,piš!AU$2,0))</f>
        <v>29</v>
      </c>
      <c r="I54" s="30">
        <f>IF(VLOOKUP($A53,piš!$A$6:$BZ$160,piš!AV$2,0)="","",VLOOKUP($A53,piš!$A$6:$BZ$160,piš!AV$2,0))</f>
        <v>21</v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>
      <c r="A55" s="63">
        <f t="shared" si="0"/>
        <v>20</v>
      </c>
      <c r="B55" s="61">
        <f>VLOOKUP($A55,piš!$A$6:$BZ$160,piš!K$2,0)</f>
        <v>20</v>
      </c>
      <c r="C55" s="27" t="str">
        <f>VLOOKUP($A55,piš!$A$6:$BZ$160,piš!H$2,0)</f>
        <v>Puškášová Gabriela</v>
      </c>
      <c r="D55" s="28">
        <f>VLOOKUP($A55,piš!$A$6:$BZ$160,piš!J$2,0)</f>
        <v>2004</v>
      </c>
      <c r="E55" s="59">
        <f>VLOOKUP($A55,piš!$A$6:$BZ$160,piš!L$2,0)</f>
        <v>178.3</v>
      </c>
      <c r="F55" s="40" t="str">
        <f>IF(VLOOKUP($A55,piš!$A$6:$BZ$160,piš!O$2,0)="","",VLOOKUP($A55,piš!$A$6:$BZ$160,piš!O$2,0))</f>
        <v/>
      </c>
      <c r="G55" s="40">
        <f>IF(VLOOKUP($A55,piš!$A$6:$BZ$160,piš!P$2,0)="","",VLOOKUP($A55,piš!$A$6:$BZ$160,piš!P$2,0))</f>
        <v>90.5</v>
      </c>
      <c r="H55" s="34">
        <f>IF(VLOOKUP($A55,piš!$A$6:$BZ$160,piš!Q$2,0)="","",VLOOKUP($A55,piš!$A$6:$BZ$160,piš!Q$2,0))</f>
        <v>93.4</v>
      </c>
      <c r="I55" s="34">
        <f>IF(VLOOKUP($A55,piš!$A$6:$BZ$160,piš!R$2,0)="","",VLOOKUP($A55,piš!$A$6:$BZ$160,piš!R$2,0))</f>
        <v>-5.6</v>
      </c>
      <c r="J55" s="34" t="str">
        <f>IF(VLOOKUP($A55,piš!$A$6:$BZ$160,piš!S$2,0)="","",VLOOKUP($A55,piš!$A$6:$BZ$160,piš!S$2,0))</f>
        <v/>
      </c>
      <c r="K55" s="34" t="str">
        <f>IF(VLOOKUP($A55,piš!$A$6:$BZ$160,piš!T$2,0)="","",VLOOKUP($A55,piš!$A$6:$BZ$160,piš!T$2,0))</f>
        <v/>
      </c>
      <c r="L55" s="34" t="str">
        <f>IF(VLOOKUP($A55,piš!$A$6:$BZ$160,piš!U$2,0)="","",VLOOKUP($A55,piš!$A$6:$BZ$160,piš!U$2,0))</f>
        <v/>
      </c>
      <c r="M55" s="34" t="str">
        <f>IF(VLOOKUP($A55,piš!$A$6:$BZ$160,piš!V$2,0)="","",VLOOKUP($A55,piš!$A$6:$BZ$160,piš!V$2,0))</f>
        <v/>
      </c>
      <c r="N55" s="34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>
      <c r="A56" s="64"/>
      <c r="B56" s="62"/>
      <c r="C56" s="29" t="str">
        <f>VLOOKUP($A55,piš!$A$6:$BZ$160,piš!I$2,0)</f>
        <v>SK Nové Město n.M.</v>
      </c>
      <c r="D56" s="16"/>
      <c r="E56" s="60" t="e">
        <f>VLOOKUP($A56,piš!$A$6:$BZ$160,10,0)</f>
        <v>#N/A</v>
      </c>
      <c r="F56" s="30" t="str">
        <f>IF(VLOOKUP($A55,piš!$A$6:$BZ$160,piš!AS$2,0)="","",VLOOKUP($A55,piš!$A$6:$BZ$160,piš!AS$2,0))</f>
        <v/>
      </c>
      <c r="G56" s="30">
        <f>IF(VLOOKUP($A55,piš!$A$6:$BZ$160,piš!AT$2,0)="","",VLOOKUP($A55,piš!$A$6:$BZ$160,piš!AT$2,0))</f>
        <v>22</v>
      </c>
      <c r="H56" s="30">
        <f>IF(VLOOKUP($A55,piš!$A$6:$BZ$160,piš!AU$2,0)="","",VLOOKUP($A55,piš!$A$6:$BZ$160,piš!AU$2,0))</f>
        <v>31</v>
      </c>
      <c r="I56" s="30">
        <f>IF(VLOOKUP($A55,piš!$A$6:$BZ$160,piš!AV$2,0)="","",VLOOKUP($A55,piš!$A$6:$BZ$160,piš!AV$2,0))</f>
        <v>19</v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>
      <c r="A57" s="63">
        <f t="shared" si="0"/>
        <v>21</v>
      </c>
      <c r="B57" s="61">
        <f>VLOOKUP($A57,piš!$A$6:$BZ$160,piš!K$2,0)</f>
        <v>21</v>
      </c>
      <c r="C57" s="27" t="str">
        <f>VLOOKUP($A57,piš!$A$6:$BZ$160,piš!H$2,0)</f>
        <v>Šmahlíková Anežka</v>
      </c>
      <c r="D57" s="28">
        <f>VLOOKUP($A57,piš!$A$6:$BZ$160,piš!J$2,0)</f>
        <v>2004</v>
      </c>
      <c r="E57" s="59">
        <f>VLOOKUP($A57,piš!$A$6:$BZ$160,piš!L$2,0)</f>
        <v>171.4</v>
      </c>
      <c r="F57" s="40" t="str">
        <f>IF(VLOOKUP($A57,piš!$A$6:$BZ$160,piš!O$2,0)="","",VLOOKUP($A57,piš!$A$6:$BZ$160,piš!O$2,0))</f>
        <v/>
      </c>
      <c r="G57" s="40" t="str">
        <f>IF(VLOOKUP($A57,piš!$A$6:$BZ$160,piš!P$2,0)="","",VLOOKUP($A57,piš!$A$6:$BZ$160,piš!P$2,0))</f>
        <v/>
      </c>
      <c r="H57" s="34">
        <f>IF(VLOOKUP($A57,piš!$A$6:$BZ$160,piš!Q$2,0)="","",VLOOKUP($A57,piš!$A$6:$BZ$160,piš!Q$2,0))</f>
        <v>133.30000000000001</v>
      </c>
      <c r="I57" s="34">
        <f>IF(VLOOKUP($A57,piš!$A$6:$BZ$160,piš!R$2,0)="","",VLOOKUP($A57,piš!$A$6:$BZ$160,piš!R$2,0))</f>
        <v>38.1</v>
      </c>
      <c r="J57" s="34" t="str">
        <f>IF(VLOOKUP($A57,piš!$A$6:$BZ$160,piš!S$2,0)="","",VLOOKUP($A57,piš!$A$6:$BZ$160,piš!S$2,0))</f>
        <v/>
      </c>
      <c r="K57" s="34" t="str">
        <f>IF(VLOOKUP($A57,piš!$A$6:$BZ$160,piš!T$2,0)="","",VLOOKUP($A57,piš!$A$6:$BZ$160,piš!T$2,0))</f>
        <v/>
      </c>
      <c r="L57" s="34" t="str">
        <f>IF(VLOOKUP($A57,piš!$A$6:$BZ$160,piš!U$2,0)="","",VLOOKUP($A57,piš!$A$6:$BZ$160,piš!U$2,0))</f>
        <v/>
      </c>
      <c r="M57" s="34" t="str">
        <f>IF(VLOOKUP($A57,piš!$A$6:$BZ$160,piš!V$2,0)="","",VLOOKUP($A57,piš!$A$6:$BZ$160,piš!V$2,0))</f>
        <v/>
      </c>
      <c r="N57" s="34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>
      <c r="A58" s="64"/>
      <c r="B58" s="62"/>
      <c r="C58" s="29" t="str">
        <f>VLOOKUP($A57,piš!$A$6:$BZ$160,piš!I$2,0)</f>
        <v>TJ Frenštát p. Rad.</v>
      </c>
      <c r="D58" s="16"/>
      <c r="E58" s="60" t="e">
        <f>VLOOKUP($A58,piš!$A$6:$BZ$160,10,0)</f>
        <v>#N/A</v>
      </c>
      <c r="F58" s="30" t="str">
        <f>IF(VLOOKUP($A57,piš!$A$6:$BZ$160,piš!AS$2,0)="","",VLOOKUP($A57,piš!$A$6:$BZ$160,piš!AS$2,0))</f>
        <v/>
      </c>
      <c r="G58" s="30" t="str">
        <f>IF(VLOOKUP($A57,piš!$A$6:$BZ$160,piš!AT$2,0)="","",VLOOKUP($A57,piš!$A$6:$BZ$160,piš!AT$2,0))</f>
        <v/>
      </c>
      <c r="H58" s="30">
        <f>IF(VLOOKUP($A57,piš!$A$6:$BZ$160,piš!AU$2,0)="","",VLOOKUP($A57,piš!$A$6:$BZ$160,piš!AU$2,0))</f>
        <v>22</v>
      </c>
      <c r="I58" s="30">
        <f>IF(VLOOKUP($A57,piš!$A$6:$BZ$160,piš!AV$2,0)="","",VLOOKUP($A57,piš!$A$6:$BZ$160,piš!AV$2,0))</f>
        <v>12</v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>
      <c r="A59" s="63">
        <f t="shared" si="0"/>
        <v>22</v>
      </c>
      <c r="B59" s="61">
        <f>VLOOKUP($A59,piš!$A$6:$BZ$160,piš!K$2,0)</f>
        <v>22</v>
      </c>
      <c r="C59" s="27" t="str">
        <f>VLOOKUP($A59,piš!$A$6:$BZ$160,piš!H$2,0)</f>
        <v>Král David</v>
      </c>
      <c r="D59" s="28">
        <f>VLOOKUP($A59,piš!$A$6:$BZ$160,piš!J$2,0)</f>
        <v>2004</v>
      </c>
      <c r="E59" s="59">
        <f>VLOOKUP($A59,piš!$A$6:$BZ$160,piš!L$2,0)</f>
        <v>166.70000000000002</v>
      </c>
      <c r="F59" s="40" t="str">
        <f>IF(VLOOKUP($A59,piš!$A$6:$BZ$160,piš!O$2,0)="","",VLOOKUP($A59,piš!$A$6:$BZ$160,piš!O$2,0))</f>
        <v/>
      </c>
      <c r="G59" s="40">
        <f>IF(VLOOKUP($A59,piš!$A$6:$BZ$160,piš!P$2,0)="","",VLOOKUP($A59,piš!$A$6:$BZ$160,piš!P$2,0))</f>
        <v>102.3</v>
      </c>
      <c r="H59" s="34">
        <f>IF(VLOOKUP($A59,piš!$A$6:$BZ$160,piš!Q$2,0)="","",VLOOKUP($A59,piš!$A$6:$BZ$160,piš!Q$2,0))</f>
        <v>86</v>
      </c>
      <c r="I59" s="34">
        <f>IF(VLOOKUP($A59,piš!$A$6:$BZ$160,piš!R$2,0)="","",VLOOKUP($A59,piš!$A$6:$BZ$160,piš!R$2,0))</f>
        <v>-21.6</v>
      </c>
      <c r="J59" s="34" t="str">
        <f>IF(VLOOKUP($A59,piš!$A$6:$BZ$160,piš!S$2,0)="","",VLOOKUP($A59,piš!$A$6:$BZ$160,piš!S$2,0))</f>
        <v/>
      </c>
      <c r="K59" s="34" t="str">
        <f>IF(VLOOKUP($A59,piš!$A$6:$BZ$160,piš!T$2,0)="","",VLOOKUP($A59,piš!$A$6:$BZ$160,piš!T$2,0))</f>
        <v/>
      </c>
      <c r="L59" s="34" t="str">
        <f>IF(VLOOKUP($A59,piš!$A$6:$BZ$160,piš!U$2,0)="","",VLOOKUP($A59,piš!$A$6:$BZ$160,piš!U$2,0))</f>
        <v/>
      </c>
      <c r="M59" s="34" t="str">
        <f>IF(VLOOKUP($A59,piš!$A$6:$BZ$160,piš!V$2,0)="","",VLOOKUP($A59,piš!$A$6:$BZ$160,piš!V$2,0))</f>
        <v/>
      </c>
      <c r="N59" s="34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>
      <c r="A60" s="64"/>
      <c r="B60" s="62"/>
      <c r="C60" s="29" t="str">
        <f>VLOOKUP($A59,piš!$A$6:$BZ$160,piš!I$2,0)</f>
        <v>SKI KLUB Harrachov</v>
      </c>
      <c r="D60" s="16"/>
      <c r="E60" s="60" t="e">
        <f>VLOOKUP($A60,piš!$A$6:$BZ$160,10,0)</f>
        <v>#N/A</v>
      </c>
      <c r="F60" s="30" t="str">
        <f>IF(VLOOKUP($A59,piš!$A$6:$BZ$160,piš!AS$2,0)="","",VLOOKUP($A59,piš!$A$6:$BZ$160,piš!AS$2,0))</f>
        <v/>
      </c>
      <c r="G60" s="30">
        <f>IF(VLOOKUP($A59,piš!$A$6:$BZ$160,piš!AT$2,0)="","",VLOOKUP($A59,piš!$A$6:$BZ$160,piš!AT$2,0))</f>
        <v>19</v>
      </c>
      <c r="H60" s="30">
        <f>IF(VLOOKUP($A59,piš!$A$6:$BZ$160,piš!AU$2,0)="","",VLOOKUP($A59,piš!$A$6:$BZ$160,piš!AU$2,0))</f>
        <v>32</v>
      </c>
      <c r="I60" s="30">
        <f>IF(VLOOKUP($A59,piš!$A$6:$BZ$160,piš!AV$2,0)="","",VLOOKUP($A59,piš!$A$6:$BZ$160,piš!AV$2,0))</f>
        <v>23</v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>
      <c r="A61" s="63">
        <f t="shared" si="0"/>
        <v>23</v>
      </c>
      <c r="B61" s="61">
        <f>VLOOKUP($A61,piš!$A$6:$BZ$160,piš!K$2,0)</f>
        <v>23</v>
      </c>
      <c r="C61" s="27" t="str">
        <f>VLOOKUP($A61,piš!$A$6:$BZ$160,piš!H$2,0)</f>
        <v>Fadrhonsová Hana</v>
      </c>
      <c r="D61" s="28">
        <f>VLOOKUP($A61,piš!$A$6:$BZ$160,piš!J$2,0)</f>
        <v>2004</v>
      </c>
      <c r="E61" s="59">
        <f>VLOOKUP($A61,piš!$A$6:$BZ$160,piš!L$2,0)</f>
        <v>155.31</v>
      </c>
      <c r="F61" s="40">
        <f>IF(VLOOKUP($A61,piš!$A$6:$BZ$160,piš!O$2,0)="","",VLOOKUP($A61,piš!$A$6:$BZ$160,piš!O$2,0))</f>
        <v>0.01</v>
      </c>
      <c r="G61" s="40">
        <f>IF(VLOOKUP($A61,piš!$A$6:$BZ$160,piš!P$2,0)="","",VLOOKUP($A61,piš!$A$6:$BZ$160,piš!P$2,0))</f>
        <v>90.6</v>
      </c>
      <c r="H61" s="34">
        <f>IF(VLOOKUP($A61,piš!$A$6:$BZ$160,piš!Q$2,0)="","",VLOOKUP($A61,piš!$A$6:$BZ$160,piš!Q$2,0))</f>
        <v>81.3</v>
      </c>
      <c r="I61" s="34">
        <f>IF(VLOOKUP($A61,piš!$A$6:$BZ$160,piš!R$2,0)="","",VLOOKUP($A61,piš!$A$6:$BZ$160,piš!R$2,0))</f>
        <v>-16.600000000000001</v>
      </c>
      <c r="J61" s="34" t="str">
        <f>IF(VLOOKUP($A61,piš!$A$6:$BZ$160,piš!S$2,0)="","",VLOOKUP($A61,piš!$A$6:$BZ$160,piš!S$2,0))</f>
        <v/>
      </c>
      <c r="K61" s="34" t="str">
        <f>IF(VLOOKUP($A61,piš!$A$6:$BZ$160,piš!T$2,0)="","",VLOOKUP($A61,piš!$A$6:$BZ$160,piš!T$2,0))</f>
        <v/>
      </c>
      <c r="L61" s="34" t="str">
        <f>IF(VLOOKUP($A61,piš!$A$6:$BZ$160,piš!U$2,0)="","",VLOOKUP($A61,piš!$A$6:$BZ$160,piš!U$2,0))</f>
        <v/>
      </c>
      <c r="M61" s="34" t="str">
        <f>IF(VLOOKUP($A61,piš!$A$6:$BZ$160,piš!V$2,0)="","",VLOOKUP($A61,piš!$A$6:$BZ$160,piš!V$2,0))</f>
        <v/>
      </c>
      <c r="N61" s="34" t="str">
        <f>IF(VLOOKUP($A61,piš!$A$6:$BZ$160,piš!W$2,0)="","",VLOOKUP($A61,piš!$A$6:$BZ$160,piš!W$2,0))</f>
        <v/>
      </c>
      <c r="O61" s="34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>
      <c r="A62" s="64"/>
      <c r="B62" s="62"/>
      <c r="C62" s="29" t="str">
        <f>VLOOKUP($A61,piš!$A$6:$BZ$160,piš!I$2,0)</f>
        <v>SK JEŠTĚD Liberec</v>
      </c>
      <c r="D62" s="16"/>
      <c r="E62" s="60" t="e">
        <f>VLOOKUP($A62,piš!$A$6:$BZ$160,10,0)</f>
        <v>#N/A</v>
      </c>
      <c r="F62" s="30">
        <f>IF(VLOOKUP($A61,piš!$A$6:$BZ$160,piš!AS$2,0)="","",VLOOKUP($A61,piš!$A$6:$BZ$160,piš!AS$2,0))</f>
        <v>20</v>
      </c>
      <c r="G62" s="30">
        <f>IF(VLOOKUP($A61,piš!$A$6:$BZ$160,piš!AT$2,0)="","",VLOOKUP($A61,piš!$A$6:$BZ$160,piš!AT$2,0))</f>
        <v>21</v>
      </c>
      <c r="H62" s="30">
        <f>IF(VLOOKUP($A61,piš!$A$6:$BZ$160,piš!AU$2,0)="","",VLOOKUP($A61,piš!$A$6:$BZ$160,piš!AU$2,0))</f>
        <v>33</v>
      </c>
      <c r="I62" s="30">
        <f>IF(VLOOKUP($A61,piš!$A$6:$BZ$160,piš!AV$2,0)="","",VLOOKUP($A61,piš!$A$6:$BZ$160,piš!AV$2,0))</f>
        <v>22</v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>
      <c r="A63" s="63">
        <f t="shared" si="0"/>
        <v>24</v>
      </c>
      <c r="B63" s="61">
        <f>VLOOKUP($A63,piš!$A$6:$BZ$160,piš!K$2,0)</f>
        <v>24</v>
      </c>
      <c r="C63" s="27" t="str">
        <f>VLOOKUP($A63,piš!$A$6:$BZ$160,piš!H$2,0)</f>
        <v>Štěpánek Miroslav</v>
      </c>
      <c r="D63" s="28">
        <f>VLOOKUP($A63,piš!$A$6:$BZ$160,piš!J$2,0)</f>
        <v>2004</v>
      </c>
      <c r="E63" s="59">
        <f>VLOOKUP($A63,piš!$A$6:$BZ$160,piš!L$2,0)</f>
        <v>125.89999999999999</v>
      </c>
      <c r="F63" s="40" t="str">
        <f>IF(VLOOKUP($A63,piš!$A$6:$BZ$160,piš!O$2,0)="","",VLOOKUP($A63,piš!$A$6:$BZ$160,piš!O$2,0))</f>
        <v/>
      </c>
      <c r="G63" s="40" t="str">
        <f>IF(VLOOKUP($A63,piš!$A$6:$BZ$160,piš!P$2,0)="","",VLOOKUP($A63,piš!$A$6:$BZ$160,piš!P$2,0))</f>
        <v/>
      </c>
      <c r="H63" s="34">
        <f>IF(VLOOKUP($A63,piš!$A$6:$BZ$160,piš!Q$2,0)="","",VLOOKUP($A63,piš!$A$6:$BZ$160,piš!Q$2,0))</f>
        <v>111.8</v>
      </c>
      <c r="I63" s="34">
        <f>IF(VLOOKUP($A63,piš!$A$6:$BZ$160,piš!R$2,0)="","",VLOOKUP($A63,piš!$A$6:$BZ$160,piš!R$2,0))</f>
        <v>14.1</v>
      </c>
      <c r="J63" s="34" t="str">
        <f>IF(VLOOKUP($A63,piš!$A$6:$BZ$160,piš!S$2,0)="","",VLOOKUP($A63,piš!$A$6:$BZ$160,piš!S$2,0))</f>
        <v/>
      </c>
      <c r="K63" s="34" t="str">
        <f>IF(VLOOKUP($A63,piš!$A$6:$BZ$160,piš!T$2,0)="","",VLOOKUP($A63,piš!$A$6:$BZ$160,piš!T$2,0))</f>
        <v/>
      </c>
      <c r="L63" s="34" t="str">
        <f>IF(VLOOKUP($A63,piš!$A$6:$BZ$160,piš!U$2,0)="","",VLOOKUP($A63,piš!$A$6:$BZ$160,piš!U$2,0))</f>
        <v/>
      </c>
      <c r="M63" s="34" t="str">
        <f>IF(VLOOKUP($A63,piš!$A$6:$BZ$160,piš!V$2,0)="","",VLOOKUP($A63,piš!$A$6:$BZ$160,piš!V$2,0))</f>
        <v/>
      </c>
      <c r="N63" s="34" t="str">
        <f>IF(VLOOKUP($A63,piš!$A$6:$BZ$160,piš!W$2,0)="","",VLOOKUP($A63,piš!$A$6:$BZ$160,piš!W$2,0))</f>
        <v/>
      </c>
      <c r="O63" s="34" t="str">
        <f>IF(VLOOKUP($A63,piš!$A$6:$BZ$160,piš!X$2,0)="","",VLOOKUP($A63,piš!$A$6:$BZ$160,piš!X$2,0))</f>
        <v/>
      </c>
      <c r="P63" s="34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>
      <c r="A64" s="64"/>
      <c r="B64" s="62"/>
      <c r="C64" s="29" t="str">
        <f>VLOOKUP($A63,piš!$A$6:$BZ$160,piš!I$2,0)</f>
        <v>SKI KLUB Harrachov</v>
      </c>
      <c r="D64" s="16"/>
      <c r="E64" s="60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 t="str">
        <f>IF(VLOOKUP($A63,piš!$A$6:$BZ$160,piš!AT$2,0)="","",VLOOKUP($A63,piš!$A$6:$BZ$160,piš!AT$2,0))</f>
        <v/>
      </c>
      <c r="H64" s="30">
        <f>IF(VLOOKUP($A63,piš!$A$6:$BZ$160,piš!AU$2,0)="","",VLOOKUP($A63,piš!$A$6:$BZ$160,piš!AU$2,0))</f>
        <v>26</v>
      </c>
      <c r="I64" s="30">
        <f>IF(VLOOKUP($A63,piš!$A$6:$BZ$160,piš!AV$2,0)="","",VLOOKUP($A63,piš!$A$6:$BZ$160,piš!AV$2,0))</f>
        <v>16</v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>
      <c r="A65" s="63">
        <f t="shared" si="0"/>
        <v>25</v>
      </c>
      <c r="B65" s="61">
        <f>VLOOKUP($A65,piš!$A$6:$BZ$160,piš!K$2,0)</f>
        <v>25</v>
      </c>
      <c r="C65" s="27" t="str">
        <f>VLOOKUP($A65,piš!$A$6:$BZ$160,piš!H$2,0)</f>
        <v>Škarka Daniel</v>
      </c>
      <c r="D65" s="28">
        <f>VLOOKUP($A65,piš!$A$6:$BZ$160,piš!J$2,0)</f>
        <v>2006</v>
      </c>
      <c r="E65" s="59">
        <f>VLOOKUP($A65,piš!$A$6:$BZ$160,piš!L$2,0)</f>
        <v>125.5</v>
      </c>
      <c r="F65" s="34">
        <f>IF(VLOOKUP($A65,piš!$A$6:$BZ$160,piš!O$2,0)="","",VLOOKUP($A65,piš!$A$6:$BZ$160,piš!O$2,0))</f>
        <v>125.5</v>
      </c>
      <c r="G65" s="40" t="str">
        <f>IF(VLOOKUP($A65,piš!$A$6:$BZ$160,piš!P$2,0)="","",VLOOKUP($A65,piš!$A$6:$BZ$160,piš!P$2,0))</f>
        <v/>
      </c>
      <c r="H65" s="34" t="str">
        <f>IF(VLOOKUP($A65,piš!$A$6:$BZ$160,piš!Q$2,0)="","",VLOOKUP($A65,piš!$A$6:$BZ$160,piš!Q$2,0))</f>
        <v/>
      </c>
      <c r="I65" s="34" t="str">
        <f>IF(VLOOKUP($A65,piš!$A$6:$BZ$160,piš!R$2,0)="","",VLOOKUP($A65,piš!$A$6:$BZ$160,piš!R$2,0))</f>
        <v/>
      </c>
      <c r="J65" s="34" t="str">
        <f>IF(VLOOKUP($A65,piš!$A$6:$BZ$160,piš!S$2,0)="","",VLOOKUP($A65,piš!$A$6:$BZ$160,piš!S$2,0))</f>
        <v/>
      </c>
      <c r="K65" s="34" t="str">
        <f>IF(VLOOKUP($A65,piš!$A$6:$BZ$160,piš!T$2,0)="","",VLOOKUP($A65,piš!$A$6:$BZ$160,piš!T$2,0))</f>
        <v/>
      </c>
      <c r="L65" s="34" t="str">
        <f>IF(VLOOKUP($A65,piš!$A$6:$BZ$160,piš!U$2,0)="","",VLOOKUP($A65,piš!$A$6:$BZ$160,piš!U$2,0))</f>
        <v/>
      </c>
      <c r="M65" s="34" t="str">
        <f>IF(VLOOKUP($A65,piš!$A$6:$BZ$160,piš!V$2,0)="","",VLOOKUP($A65,piš!$A$6:$BZ$160,piš!V$2,0))</f>
        <v/>
      </c>
      <c r="N65" s="34" t="str">
        <f>IF(VLOOKUP($A65,piš!$A$6:$BZ$160,piš!W$2,0)="","",VLOOKUP($A65,piš!$A$6:$BZ$160,piš!W$2,0))</f>
        <v/>
      </c>
      <c r="O65" s="34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>
      <c r="A66" s="64"/>
      <c r="B66" s="62"/>
      <c r="C66" s="29" t="str">
        <f>VLOOKUP($A65,piš!$A$6:$BZ$160,piš!I$2,0)</f>
        <v>TJ Rožnov p. R.</v>
      </c>
      <c r="D66" s="16"/>
      <c r="E66" s="60" t="e">
        <f>VLOOKUP($A66,piš!$A$6:$BZ$160,10,0)</f>
        <v>#N/A</v>
      </c>
      <c r="F66" s="30">
        <f>IF(VLOOKUP($A65,piš!$A$6:$BZ$160,piš!AS$2,0)="","",VLOOKUP($A65,piš!$A$6:$BZ$160,piš!AS$2,0))</f>
        <v>7</v>
      </c>
      <c r="G66" s="30" t="str">
        <f>IF(VLOOKUP($A65,piš!$A$6:$BZ$160,piš!AT$2,0)="","",VLOOKUP($A65,piš!$A$6:$BZ$160,piš!AT$2,0))</f>
        <v/>
      </c>
      <c r="H66" s="30" t="str">
        <f>IF(VLOOKUP($A65,piš!$A$6:$BZ$160,piš!AU$2,0)="","",VLOOKUP($A65,piš!$A$6:$BZ$160,piš!AU$2,0))</f>
        <v/>
      </c>
      <c r="I66" s="30" t="str">
        <f>IF(VLOOKUP($A65,piš!$A$6:$BZ$160,piš!AV$2,0)="","",VLOOKUP($A65,piš!$A$6:$BZ$160,piš!AV$2,0))</f>
        <v/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>
      <c r="A67" s="63">
        <f t="shared" si="0"/>
        <v>26</v>
      </c>
      <c r="B67" s="61">
        <f>VLOOKUP($A67,piš!$A$6:$BZ$160,piš!K$2,0)</f>
        <v>26</v>
      </c>
      <c r="C67" s="27" t="str">
        <f>VLOOKUP($A67,piš!$A$6:$BZ$160,piš!H$2,0)</f>
        <v>Křenek Filip</v>
      </c>
      <c r="D67" s="28">
        <f>VLOOKUP($A67,piš!$A$6:$BZ$160,piš!J$2,0)</f>
        <v>2005</v>
      </c>
      <c r="E67" s="59">
        <f>VLOOKUP($A67,piš!$A$6:$BZ$160,piš!L$2,0)</f>
        <v>125</v>
      </c>
      <c r="F67" s="34">
        <f>IF(VLOOKUP($A67,piš!$A$6:$BZ$160,piš!O$2,0)="","",VLOOKUP($A67,piš!$A$6:$BZ$160,piš!O$2,0))</f>
        <v>125</v>
      </c>
      <c r="G67" s="40" t="str">
        <f>IF(VLOOKUP($A67,piš!$A$6:$BZ$160,piš!P$2,0)="","",VLOOKUP($A67,piš!$A$6:$BZ$160,piš!P$2,0))</f>
        <v/>
      </c>
      <c r="H67" s="34" t="str">
        <f>IF(VLOOKUP($A67,piš!$A$6:$BZ$160,piš!Q$2,0)="","",VLOOKUP($A67,piš!$A$6:$BZ$160,piš!Q$2,0))</f>
        <v/>
      </c>
      <c r="I67" s="34" t="str">
        <f>IF(VLOOKUP($A67,piš!$A$6:$BZ$160,piš!R$2,0)="","",VLOOKUP($A67,piš!$A$6:$BZ$160,piš!R$2,0))</f>
        <v/>
      </c>
      <c r="J67" s="34" t="str">
        <f>IF(VLOOKUP($A67,piš!$A$6:$BZ$160,piš!S$2,0)="","",VLOOKUP($A67,piš!$A$6:$BZ$160,piš!S$2,0))</f>
        <v/>
      </c>
      <c r="K67" s="34" t="str">
        <f>IF(VLOOKUP($A67,piš!$A$6:$BZ$160,piš!T$2,0)="","",VLOOKUP($A67,piš!$A$6:$BZ$160,piš!T$2,0))</f>
        <v/>
      </c>
      <c r="L67" s="34" t="str">
        <f>IF(VLOOKUP($A67,piš!$A$6:$BZ$160,piš!U$2,0)="","",VLOOKUP($A67,piš!$A$6:$BZ$160,piš!U$2,0))</f>
        <v/>
      </c>
      <c r="M67" s="34" t="str">
        <f>IF(VLOOKUP($A67,piš!$A$6:$BZ$160,piš!V$2,0)="","",VLOOKUP($A67,piš!$A$6:$BZ$160,piš!V$2,0))</f>
        <v/>
      </c>
      <c r="N67" s="34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>
      <c r="A68" s="64"/>
      <c r="B68" s="62"/>
      <c r="C68" s="29" t="str">
        <f>VLOOKUP($A67,piš!$A$6:$BZ$160,piš!I$2,0)</f>
        <v>TJ Rožnov p. R.</v>
      </c>
      <c r="D68" s="16"/>
      <c r="E68" s="60" t="e">
        <f>VLOOKUP($A68,piš!$A$6:$BZ$160,10,0)</f>
        <v>#N/A</v>
      </c>
      <c r="F68" s="30">
        <f>IF(VLOOKUP($A67,piš!$A$6:$BZ$160,piš!AS$2,0)="","",VLOOKUP($A67,piš!$A$6:$BZ$160,piš!AS$2,0))</f>
        <v>8</v>
      </c>
      <c r="G68" s="30" t="str">
        <f>IF(VLOOKUP($A67,piš!$A$6:$BZ$160,piš!AT$2,0)="","",VLOOKUP($A67,piš!$A$6:$BZ$160,piš!AT$2,0))</f>
        <v/>
      </c>
      <c r="H68" s="30" t="str">
        <f>IF(VLOOKUP($A67,piš!$A$6:$BZ$160,piš!AU$2,0)="","",VLOOKUP($A67,piš!$A$6:$BZ$160,piš!AU$2,0))</f>
        <v/>
      </c>
      <c r="I68" s="30" t="str">
        <f>IF(VLOOKUP($A67,piš!$A$6:$BZ$160,piš!AV$2,0)="","",VLOOKUP($A67,piš!$A$6:$BZ$160,piš!AV$2,0))</f>
        <v/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>
      <c r="A69" s="63">
        <f t="shared" si="0"/>
        <v>27</v>
      </c>
      <c r="B69" s="61">
        <f>VLOOKUP($A69,piš!$A$6:$BZ$160,piš!K$2,0)</f>
        <v>27</v>
      </c>
      <c r="C69" s="27" t="str">
        <f>VLOOKUP($A69,piš!$A$6:$BZ$160,piš!H$2,0)</f>
        <v>Bláha Dominik</v>
      </c>
      <c r="D69" s="28">
        <f>VLOOKUP($A69,piš!$A$6:$BZ$160,piš!J$2,0)</f>
        <v>2006</v>
      </c>
      <c r="E69" s="59">
        <f>VLOOKUP($A69,piš!$A$6:$BZ$160,piš!L$2,0)</f>
        <v>117.6</v>
      </c>
      <c r="F69" s="34">
        <f>IF(VLOOKUP($A69,piš!$A$6:$BZ$160,piš!O$2,0)="","",VLOOKUP($A69,piš!$A$6:$BZ$160,piš!O$2,0))</f>
        <v>117.6</v>
      </c>
      <c r="G69" s="34" t="str">
        <f>IF(VLOOKUP($A69,piš!$A$6:$BZ$160,piš!P$2,0)="","",VLOOKUP($A69,piš!$A$6:$BZ$160,piš!P$2,0))</f>
        <v/>
      </c>
      <c r="H69" s="34" t="str">
        <f>IF(VLOOKUP($A69,piš!$A$6:$BZ$160,piš!Q$2,0)="","",VLOOKUP($A69,piš!$A$6:$BZ$160,piš!Q$2,0))</f>
        <v/>
      </c>
      <c r="I69" s="34" t="str">
        <f>IF(VLOOKUP($A69,piš!$A$6:$BZ$160,piš!R$2,0)="","",VLOOKUP($A69,piš!$A$6:$BZ$160,piš!R$2,0))</f>
        <v/>
      </c>
      <c r="J69" s="34" t="str">
        <f>IF(VLOOKUP($A69,piš!$A$6:$BZ$160,piš!S$2,0)="","",VLOOKUP($A69,piš!$A$6:$BZ$160,piš!S$2,0))</f>
        <v/>
      </c>
      <c r="K69" s="34" t="str">
        <f>IF(VLOOKUP($A69,piš!$A$6:$BZ$160,piš!T$2,0)="","",VLOOKUP($A69,piš!$A$6:$BZ$160,piš!T$2,0))</f>
        <v/>
      </c>
      <c r="L69" s="34" t="str">
        <f>IF(VLOOKUP($A69,piš!$A$6:$BZ$160,piš!U$2,0)="","",VLOOKUP($A69,piš!$A$6:$BZ$160,piš!U$2,0))</f>
        <v/>
      </c>
      <c r="M69" s="34" t="str">
        <f>IF(VLOOKUP($A69,piš!$A$6:$BZ$160,piš!V$2,0)="","",VLOOKUP($A69,piš!$A$6:$BZ$160,piš!V$2,0))</f>
        <v/>
      </c>
      <c r="N69" s="34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>
      <c r="A70" s="64"/>
      <c r="B70" s="62"/>
      <c r="C70" s="29" t="str">
        <f>VLOOKUP($A69,piš!$A$6:$BZ$160,piš!I$2,0)</f>
        <v>LSK Lomnice n. Pop.</v>
      </c>
      <c r="D70" s="16"/>
      <c r="E70" s="60" t="e">
        <f>VLOOKUP($A70,piš!$A$6:$BZ$160,10,0)</f>
        <v>#N/A</v>
      </c>
      <c r="F70" s="30">
        <f>IF(VLOOKUP($A69,piš!$A$6:$BZ$160,piš!AS$2,0)="","",VLOOKUP($A69,piš!$A$6:$BZ$160,piš!AS$2,0))</f>
        <v>10</v>
      </c>
      <c r="G70" s="30" t="str">
        <f>IF(VLOOKUP($A69,piš!$A$6:$BZ$160,piš!AT$2,0)="","",VLOOKUP($A69,piš!$A$6:$BZ$160,piš!AT$2,0))</f>
        <v/>
      </c>
      <c r="H70" s="30" t="str">
        <f>IF(VLOOKUP($A69,piš!$A$6:$BZ$160,piš!AU$2,0)="","",VLOOKUP($A69,piš!$A$6:$BZ$160,piš!AU$2,0))</f>
        <v/>
      </c>
      <c r="I70" s="30" t="str">
        <f>IF(VLOOKUP($A69,piš!$A$6:$BZ$160,piš!AV$2,0)="","",VLOOKUP($A69,piš!$A$6:$BZ$160,piš!AV$2,0))</f>
        <v/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>
      <c r="A71" s="63">
        <f t="shared" si="0"/>
        <v>28</v>
      </c>
      <c r="B71" s="61">
        <f>VLOOKUP($A71,piš!$A$6:$BZ$160,piš!K$2,0)</f>
        <v>28</v>
      </c>
      <c r="C71" s="27" t="str">
        <f>VLOOKUP($A71,piš!$A$6:$BZ$160,piš!H$2,0)</f>
        <v>Pokorný Jiří</v>
      </c>
      <c r="D71" s="28">
        <f>VLOOKUP($A71,piš!$A$6:$BZ$160,piš!J$2,0)</f>
        <v>2004</v>
      </c>
      <c r="E71" s="59">
        <f>VLOOKUP($A71,piš!$A$6:$BZ$160,piš!L$2,0)</f>
        <v>91.7</v>
      </c>
      <c r="F71" s="34">
        <f>IF(VLOOKUP($A71,piš!$A$6:$BZ$160,piš!O$2,0)="","",VLOOKUP($A71,piš!$A$6:$BZ$160,piš!O$2,0))</f>
        <v>91.7</v>
      </c>
      <c r="G71" s="34" t="str">
        <f>IF(VLOOKUP($A71,piš!$A$6:$BZ$160,piš!P$2,0)="","",VLOOKUP($A71,piš!$A$6:$BZ$160,piš!P$2,0))</f>
        <v/>
      </c>
      <c r="H71" s="34" t="str">
        <f>IF(VLOOKUP($A71,piš!$A$6:$BZ$160,piš!Q$2,0)="","",VLOOKUP($A71,piš!$A$6:$BZ$160,piš!Q$2,0))</f>
        <v/>
      </c>
      <c r="I71" s="34" t="str">
        <f>IF(VLOOKUP($A71,piš!$A$6:$BZ$160,piš!R$2,0)="","",VLOOKUP($A71,piš!$A$6:$BZ$160,piš!R$2,0))</f>
        <v/>
      </c>
      <c r="J71" s="34" t="str">
        <f>IF(VLOOKUP($A71,piš!$A$6:$BZ$160,piš!S$2,0)="","",VLOOKUP($A71,piš!$A$6:$BZ$160,piš!S$2,0))</f>
        <v/>
      </c>
      <c r="K71" s="34" t="str">
        <f>IF(VLOOKUP($A71,piš!$A$6:$BZ$160,piš!T$2,0)="","",VLOOKUP($A71,piš!$A$6:$BZ$160,piš!T$2,0))</f>
        <v/>
      </c>
      <c r="L71" s="34" t="str">
        <f>IF(VLOOKUP($A71,piš!$A$6:$BZ$160,piš!U$2,0)="","",VLOOKUP($A71,piš!$A$6:$BZ$160,piš!U$2,0))</f>
        <v/>
      </c>
      <c r="M71" s="34" t="str">
        <f>IF(VLOOKUP($A71,piš!$A$6:$BZ$160,piš!V$2,0)="","",VLOOKUP($A71,piš!$A$6:$BZ$160,piš!V$2,0))</f>
        <v/>
      </c>
      <c r="N71" s="34" t="str">
        <f>IF(VLOOKUP($A71,piš!$A$6:$BZ$160,piš!W$2,0)="","",VLOOKUP($A71,piš!$A$6:$BZ$160,piš!W$2,0))</f>
        <v/>
      </c>
      <c r="O71" s="34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>
      <c r="A72" s="64"/>
      <c r="B72" s="62"/>
      <c r="C72" s="29" t="str">
        <f>VLOOKUP($A71,piš!$A$6:$BZ$160,piš!I$2,0)</f>
        <v>TJ Frenštát p. Rad.</v>
      </c>
      <c r="D72" s="16"/>
      <c r="E72" s="60" t="e">
        <f>VLOOKUP($A72,piš!$A$6:$BZ$160,10,0)</f>
        <v>#N/A</v>
      </c>
      <c r="F72" s="30">
        <f>IF(VLOOKUP($A71,piš!$A$6:$BZ$160,piš!AS$2,0)="","",VLOOKUP($A71,piš!$A$6:$BZ$160,piš!AS$2,0))</f>
        <v>12</v>
      </c>
      <c r="G72" s="30" t="str">
        <f>IF(VLOOKUP($A71,piš!$A$6:$BZ$160,piš!AT$2,0)="","",VLOOKUP($A71,piš!$A$6:$BZ$160,piš!AT$2,0))</f>
        <v/>
      </c>
      <c r="H72" s="30" t="str">
        <f>IF(VLOOKUP($A71,piš!$A$6:$BZ$160,piš!AU$2,0)="","",VLOOKUP($A71,piš!$A$6:$BZ$160,piš!AU$2,0))</f>
        <v/>
      </c>
      <c r="I72" s="30" t="str">
        <f>IF(VLOOKUP($A71,piš!$A$6:$BZ$160,piš!AV$2,0)="","",VLOOKUP($A71,piš!$A$6:$BZ$160,piš!AV$2,0))</f>
        <v/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>
      <c r="A73" s="63">
        <f t="shared" si="0"/>
        <v>29</v>
      </c>
      <c r="B73" s="61">
        <f>VLOOKUP($A73,piš!$A$6:$BZ$160,piš!K$2,0)</f>
        <v>29</v>
      </c>
      <c r="C73" s="27">
        <f>VLOOKUP($A73,piš!$A$6:$BZ$160,piš!H$2,0)</f>
        <v>0</v>
      </c>
      <c r="D73" s="28">
        <f>VLOOKUP($A73,piš!$A$6:$BZ$160,piš!J$2,0)</f>
        <v>0</v>
      </c>
      <c r="E73" s="59">
        <f>VLOOKUP($A73,piš!$A$6:$BZ$160,piš!L$2,0)</f>
        <v>0</v>
      </c>
      <c r="F73" s="34" t="str">
        <f>IF(VLOOKUP($A73,piš!$A$6:$BZ$160,piš!O$2,0)="","",VLOOKUP($A73,piš!$A$6:$BZ$160,piš!O$2,0))</f>
        <v/>
      </c>
      <c r="G73" s="34" t="str">
        <f>IF(VLOOKUP($A73,piš!$A$6:$BZ$160,piš!P$2,0)="","",VLOOKUP($A73,piš!$A$6:$BZ$160,piš!P$2,0))</f>
        <v/>
      </c>
      <c r="H73" s="34" t="str">
        <f>IF(VLOOKUP($A73,piš!$A$6:$BZ$160,piš!Q$2,0)="","",VLOOKUP($A73,piš!$A$6:$BZ$160,piš!Q$2,0))</f>
        <v/>
      </c>
      <c r="I73" s="34" t="str">
        <f>IF(VLOOKUP($A73,piš!$A$6:$BZ$160,piš!R$2,0)="","",VLOOKUP($A73,piš!$A$6:$BZ$160,piš!R$2,0))</f>
        <v/>
      </c>
      <c r="J73" s="34" t="str">
        <f>IF(VLOOKUP($A73,piš!$A$6:$BZ$160,piš!S$2,0)="","",VLOOKUP($A73,piš!$A$6:$BZ$160,piš!S$2,0))</f>
        <v/>
      </c>
      <c r="K73" s="34" t="str">
        <f>IF(VLOOKUP($A73,piš!$A$6:$BZ$160,piš!T$2,0)="","",VLOOKUP($A73,piš!$A$6:$BZ$160,piš!T$2,0))</f>
        <v/>
      </c>
      <c r="L73" s="34" t="str">
        <f>IF(VLOOKUP($A73,piš!$A$6:$BZ$160,piš!U$2,0)="","",VLOOKUP($A73,piš!$A$6:$BZ$160,piš!U$2,0))</f>
        <v/>
      </c>
      <c r="M73" s="34" t="str">
        <f>IF(VLOOKUP($A73,piš!$A$6:$BZ$160,piš!V$2,0)="","",VLOOKUP($A73,piš!$A$6:$BZ$160,piš!V$2,0))</f>
        <v/>
      </c>
      <c r="N73" s="34" t="str">
        <f>IF(VLOOKUP($A73,piš!$A$6:$BZ$160,piš!W$2,0)="","",VLOOKUP($A73,piš!$A$6:$BZ$160,piš!W$2,0))</f>
        <v/>
      </c>
      <c r="O73" s="34" t="str">
        <f>IF(VLOOKUP($A73,piš!$A$6:$BZ$160,piš!X$2,0)="","",VLOOKUP($A73,piš!$A$6:$BZ$160,piš!X$2,0))</f>
        <v/>
      </c>
      <c r="P73" s="34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>
      <c r="A74" s="64"/>
      <c r="B74" s="62"/>
      <c r="C74" s="29">
        <f>VLOOKUP($A73,piš!$A$6:$BZ$160,piš!I$2,0)</f>
        <v>0</v>
      </c>
      <c r="D74" s="16"/>
      <c r="E74" s="60" t="e">
        <f>VLOOKUP($A74,piš!$A$6:$BZ$160,10,0)</f>
        <v>#N/A</v>
      </c>
      <c r="F74" s="30" t="str">
        <f>IF(VLOOKUP($A73,piš!$A$6:$BZ$160,piš!AS$2,0)="","",VLOOKUP($A73,piš!$A$6:$BZ$160,piš!AS$2,0))</f>
        <v/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 t="str">
        <f>IF(VLOOKUP($A73,piš!$A$6:$BZ$160,piš!AV$2,0)="","",VLOOKUP($A73,piš!$A$6:$BZ$160,piš!AV$2,0))</f>
        <v/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>
      <c r="A75" s="63">
        <f t="shared" si="0"/>
        <v>30</v>
      </c>
      <c r="B75" s="61">
        <f>VLOOKUP($A75,piš!$A$6:$BZ$160,piš!K$2,0)</f>
        <v>29</v>
      </c>
      <c r="C75" s="27">
        <f>VLOOKUP($A75,piš!$A$6:$BZ$160,piš!H$2,0)</f>
        <v>0</v>
      </c>
      <c r="D75" s="28">
        <f>VLOOKUP($A75,piš!$A$6:$BZ$160,piš!J$2,0)</f>
        <v>0</v>
      </c>
      <c r="E75" s="59">
        <f>VLOOKUP($A75,piš!$A$6:$BZ$160,piš!L$2,0)</f>
        <v>0</v>
      </c>
      <c r="F75" s="34" t="str">
        <f>IF(VLOOKUP($A75,piš!$A$6:$BZ$160,piš!O$2,0)="","",VLOOKUP($A75,piš!$A$6:$BZ$160,piš!O$2,0))</f>
        <v/>
      </c>
      <c r="G75" s="34" t="str">
        <f>IF(VLOOKUP($A75,piš!$A$6:$BZ$160,piš!P$2,0)="","",VLOOKUP($A75,piš!$A$6:$BZ$160,piš!P$2,0))</f>
        <v/>
      </c>
      <c r="H75" s="34" t="str">
        <f>IF(VLOOKUP($A75,piš!$A$6:$BZ$160,piš!Q$2,0)="","",VLOOKUP($A75,piš!$A$6:$BZ$160,piš!Q$2,0))</f>
        <v/>
      </c>
      <c r="I75" s="34" t="str">
        <f>IF(VLOOKUP($A75,piš!$A$6:$BZ$160,piš!R$2,0)="","",VLOOKUP($A75,piš!$A$6:$BZ$160,piš!R$2,0))</f>
        <v/>
      </c>
      <c r="J75" s="34" t="str">
        <f>IF(VLOOKUP($A75,piš!$A$6:$BZ$160,piš!S$2,0)="","",VLOOKUP($A75,piš!$A$6:$BZ$160,piš!S$2,0))</f>
        <v/>
      </c>
      <c r="K75" s="34" t="str">
        <f>IF(VLOOKUP($A75,piš!$A$6:$BZ$160,piš!T$2,0)="","",VLOOKUP($A75,piš!$A$6:$BZ$160,piš!T$2,0))</f>
        <v/>
      </c>
      <c r="L75" s="34" t="str">
        <f>IF(VLOOKUP($A75,piš!$A$6:$BZ$160,piš!U$2,0)="","",VLOOKUP($A75,piš!$A$6:$BZ$160,piš!U$2,0))</f>
        <v/>
      </c>
      <c r="M75" s="34" t="str">
        <f>IF(VLOOKUP($A75,piš!$A$6:$BZ$160,piš!V$2,0)="","",VLOOKUP($A75,piš!$A$6:$BZ$160,piš!V$2,0))</f>
        <v/>
      </c>
      <c r="N75" s="34" t="str">
        <f>IF(VLOOKUP($A75,piš!$A$6:$BZ$160,piš!W$2,0)="","",VLOOKUP($A75,piš!$A$6:$BZ$160,piš!W$2,0))</f>
        <v/>
      </c>
      <c r="O75" s="34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>
      <c r="A76" s="64"/>
      <c r="B76" s="62"/>
      <c r="C76" s="29">
        <f>VLOOKUP($A75,piš!$A$6:$BZ$160,piš!I$2,0)</f>
        <v>0</v>
      </c>
      <c r="D76" s="16"/>
      <c r="E76" s="60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 t="str">
        <f>IF(VLOOKUP($A75,piš!$A$6:$BZ$160,piš!AU$2,0)="","",VLOOKUP($A75,piš!$A$6:$BZ$160,piš!AU$2,0))</f>
        <v/>
      </c>
      <c r="I76" s="30" t="str">
        <f>IF(VLOOKUP($A75,piš!$A$6:$BZ$160,piš!AV$2,0)="","",VLOOKUP($A75,piš!$A$6:$BZ$160,piš!AV$2,0))</f>
        <v/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>
      <c r="A77" s="63">
        <f t="shared" si="0"/>
        <v>31</v>
      </c>
      <c r="B77" s="61">
        <f>VLOOKUP($A77,piš!$A$6:$BZ$160,piš!K$2,0)</f>
        <v>29</v>
      </c>
      <c r="C77" s="27">
        <f>VLOOKUP($A77,piš!$A$6:$BZ$160,piš!H$2,0)</f>
        <v>0</v>
      </c>
      <c r="D77" s="28">
        <f>VLOOKUP($A77,piš!$A$6:$BZ$160,piš!J$2,0)</f>
        <v>0</v>
      </c>
      <c r="E77" s="59">
        <f>VLOOKUP($A77,piš!$A$6:$BZ$160,piš!L$2,0)</f>
        <v>0</v>
      </c>
      <c r="F77" s="34" t="str">
        <f>IF(VLOOKUP($A77,piš!$A$6:$BZ$160,piš!O$2,0)="","",VLOOKUP($A77,piš!$A$6:$BZ$160,piš!O$2,0))</f>
        <v/>
      </c>
      <c r="G77" s="34" t="str">
        <f>IF(VLOOKUP($A77,piš!$A$6:$BZ$160,piš!P$2,0)="","",VLOOKUP($A77,piš!$A$6:$BZ$160,piš!P$2,0))</f>
        <v/>
      </c>
      <c r="H77" s="34" t="str">
        <f>IF(VLOOKUP($A77,piš!$A$6:$BZ$160,piš!Q$2,0)="","",VLOOKUP($A77,piš!$A$6:$BZ$160,piš!Q$2,0))</f>
        <v/>
      </c>
      <c r="I77" s="34" t="str">
        <f>IF(VLOOKUP($A77,piš!$A$6:$BZ$160,piš!R$2,0)="","",VLOOKUP($A77,piš!$A$6:$BZ$160,piš!R$2,0))</f>
        <v/>
      </c>
      <c r="J77" s="34" t="str">
        <f>IF(VLOOKUP($A77,piš!$A$6:$BZ$160,piš!S$2,0)="","",VLOOKUP($A77,piš!$A$6:$BZ$160,piš!S$2,0))</f>
        <v/>
      </c>
      <c r="K77" s="34" t="str">
        <f>IF(VLOOKUP($A77,piš!$A$6:$BZ$160,piš!T$2,0)="","",VLOOKUP($A77,piš!$A$6:$BZ$160,piš!T$2,0))</f>
        <v/>
      </c>
      <c r="L77" s="34" t="str">
        <f>IF(VLOOKUP($A77,piš!$A$6:$BZ$160,piš!U$2,0)="","",VLOOKUP($A77,piš!$A$6:$BZ$160,piš!U$2,0))</f>
        <v/>
      </c>
      <c r="M77" s="34" t="str">
        <f>IF(VLOOKUP($A77,piš!$A$6:$BZ$160,piš!V$2,0)="","",VLOOKUP($A77,piš!$A$6:$BZ$160,piš!V$2,0))</f>
        <v/>
      </c>
      <c r="N77" s="34" t="str">
        <f>IF(VLOOKUP($A77,piš!$A$6:$BZ$160,piš!W$2,0)="","",VLOOKUP($A77,piš!$A$6:$BZ$160,piš!W$2,0))</f>
        <v/>
      </c>
      <c r="O77" s="34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>
      <c r="A78" s="64"/>
      <c r="B78" s="62"/>
      <c r="C78" s="29">
        <f>VLOOKUP($A77,piš!$A$6:$BZ$160,piš!I$2,0)</f>
        <v>0</v>
      </c>
      <c r="D78" s="16"/>
      <c r="E78" s="60" t="e">
        <f>VLOOKUP($A78,piš!$A$6:$BZ$160,10,0)</f>
        <v>#N/A</v>
      </c>
      <c r="F78" s="30" t="str">
        <f>IF(VLOOKUP($A77,piš!$A$6:$BZ$160,piš!AS$2,0)="","",VLOOKUP($A77,piš!$A$6:$BZ$160,piš!AS$2,0))</f>
        <v/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>
      <c r="A79" s="63">
        <f t="shared" si="0"/>
        <v>32</v>
      </c>
      <c r="B79" s="61">
        <f>VLOOKUP($A79,piš!$A$6:$BZ$160,piš!K$2,0)</f>
        <v>29</v>
      </c>
      <c r="C79" s="27">
        <f>VLOOKUP($A79,piš!$A$6:$BZ$160,piš!H$2,0)</f>
        <v>0</v>
      </c>
      <c r="D79" s="28">
        <f>VLOOKUP($A79,piš!$A$6:$BZ$160,piš!J$2,0)</f>
        <v>0</v>
      </c>
      <c r="E79" s="59">
        <f>VLOOKUP($A79,piš!$A$6:$BZ$160,piš!L$2,0)</f>
        <v>0</v>
      </c>
      <c r="F79" s="34" t="str">
        <f>IF(VLOOKUP($A79,piš!$A$6:$BZ$160,piš!O$2,0)="","",VLOOKUP($A79,piš!$A$6:$BZ$160,piš!O$2,0))</f>
        <v/>
      </c>
      <c r="G79" s="34" t="str">
        <f>IF(VLOOKUP($A79,piš!$A$6:$BZ$160,piš!P$2,0)="","",VLOOKUP($A79,piš!$A$6:$BZ$160,piš!P$2,0))</f>
        <v/>
      </c>
      <c r="H79" s="34" t="str">
        <f>IF(VLOOKUP($A79,piš!$A$6:$BZ$160,piš!Q$2,0)="","",VLOOKUP($A79,piš!$A$6:$BZ$160,piš!Q$2,0))</f>
        <v/>
      </c>
      <c r="I79" s="34" t="str">
        <f>IF(VLOOKUP($A79,piš!$A$6:$BZ$160,piš!R$2,0)="","",VLOOKUP($A79,piš!$A$6:$BZ$160,piš!R$2,0))</f>
        <v/>
      </c>
      <c r="J79" s="34" t="str">
        <f>IF(VLOOKUP($A79,piš!$A$6:$BZ$160,piš!S$2,0)="","",VLOOKUP($A79,piš!$A$6:$BZ$160,piš!S$2,0))</f>
        <v/>
      </c>
      <c r="K79" s="34" t="str">
        <f>IF(VLOOKUP($A79,piš!$A$6:$BZ$160,piš!T$2,0)="","",VLOOKUP($A79,piš!$A$6:$BZ$160,piš!T$2,0))</f>
        <v/>
      </c>
      <c r="L79" s="34" t="str">
        <f>IF(VLOOKUP($A79,piš!$A$6:$BZ$160,piš!U$2,0)="","",VLOOKUP($A79,piš!$A$6:$BZ$160,piš!U$2,0))</f>
        <v/>
      </c>
      <c r="M79" s="34" t="str">
        <f>IF(VLOOKUP($A79,piš!$A$6:$BZ$160,piš!V$2,0)="","",VLOOKUP($A79,piš!$A$6:$BZ$160,piš!V$2,0))</f>
        <v/>
      </c>
      <c r="N79" s="34" t="str">
        <f>IF(VLOOKUP($A79,piš!$A$6:$BZ$160,piš!W$2,0)="","",VLOOKUP($A79,piš!$A$6:$BZ$160,piš!W$2,0))</f>
        <v/>
      </c>
      <c r="O79" s="34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>
      <c r="A80" s="64"/>
      <c r="B80" s="62"/>
      <c r="C80" s="29">
        <f>VLOOKUP($A79,piš!$A$6:$BZ$160,piš!I$2,0)</f>
        <v>0</v>
      </c>
      <c r="D80" s="16"/>
      <c r="E80" s="60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 t="str">
        <f>IF(VLOOKUP($A79,piš!$A$6:$BZ$160,piš!AT$2,0)="","",VLOOKUP($A79,piš!$A$6:$BZ$160,piš!AT$2,0))</f>
        <v/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>
      <c r="A81" s="63">
        <f t="shared" si="0"/>
        <v>33</v>
      </c>
      <c r="B81" s="61">
        <f>VLOOKUP($A81,piš!$A$6:$BZ$160,piš!K$2,0)</f>
        <v>29</v>
      </c>
      <c r="C81" s="27">
        <f>VLOOKUP($A81,piš!$A$6:$BZ$160,piš!H$2,0)</f>
        <v>0</v>
      </c>
      <c r="D81" s="28">
        <f>VLOOKUP($A81,piš!$A$6:$BZ$160,piš!J$2,0)</f>
        <v>0</v>
      </c>
      <c r="E81" s="59">
        <f>VLOOKUP($A81,piš!$A$6:$BZ$160,piš!L$2,0)</f>
        <v>0</v>
      </c>
      <c r="F81" s="34" t="str">
        <f>IF(VLOOKUP($A81,piš!$A$6:$BZ$160,piš!O$2,0)="","",VLOOKUP($A81,piš!$A$6:$BZ$160,piš!O$2,0))</f>
        <v/>
      </c>
      <c r="G81" s="34" t="str">
        <f>IF(VLOOKUP($A81,piš!$A$6:$BZ$160,piš!P$2,0)="","",VLOOKUP($A81,piš!$A$6:$BZ$160,piš!P$2,0))</f>
        <v/>
      </c>
      <c r="H81" s="34" t="str">
        <f>IF(VLOOKUP($A81,piš!$A$6:$BZ$160,piš!Q$2,0)="","",VLOOKUP($A81,piš!$A$6:$BZ$160,piš!Q$2,0))</f>
        <v/>
      </c>
      <c r="I81" s="34" t="str">
        <f>IF(VLOOKUP($A81,piš!$A$6:$BZ$160,piš!R$2,0)="","",VLOOKUP($A81,piš!$A$6:$BZ$160,piš!R$2,0))</f>
        <v/>
      </c>
      <c r="J81" s="34" t="str">
        <f>IF(VLOOKUP($A81,piš!$A$6:$BZ$160,piš!S$2,0)="","",VLOOKUP($A81,piš!$A$6:$BZ$160,piš!S$2,0))</f>
        <v/>
      </c>
      <c r="K81" s="34" t="str">
        <f>IF(VLOOKUP($A81,piš!$A$6:$BZ$160,piš!T$2,0)="","",VLOOKUP($A81,piš!$A$6:$BZ$160,piš!T$2,0))</f>
        <v/>
      </c>
      <c r="L81" s="34" t="str">
        <f>IF(VLOOKUP($A81,piš!$A$6:$BZ$160,piš!U$2,0)="","",VLOOKUP($A81,piš!$A$6:$BZ$160,piš!U$2,0))</f>
        <v/>
      </c>
      <c r="M81" s="34" t="str">
        <f>IF(VLOOKUP($A81,piš!$A$6:$BZ$160,piš!V$2,0)="","",VLOOKUP($A81,piš!$A$6:$BZ$160,piš!V$2,0))</f>
        <v/>
      </c>
      <c r="N81" s="34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>
      <c r="A82" s="64"/>
      <c r="B82" s="62"/>
      <c r="C82" s="29">
        <f>VLOOKUP($A81,piš!$A$6:$BZ$160,piš!I$2,0)</f>
        <v>0</v>
      </c>
      <c r="D82" s="16"/>
      <c r="E82" s="60" t="e">
        <f>VLOOKUP($A82,piš!$A$6:$BZ$160,10,0)</f>
        <v>#N/A</v>
      </c>
      <c r="F82" s="30" t="str">
        <f>IF(VLOOKUP($A81,piš!$A$6:$BZ$160,piš!AS$2,0)="","",VLOOKUP($A81,piš!$A$6:$BZ$160,piš!AS$2,0))</f>
        <v/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>
      <c r="A83" s="63">
        <f t="shared" si="0"/>
        <v>34</v>
      </c>
      <c r="B83" s="61">
        <f>VLOOKUP($A83,piš!$A$6:$BZ$160,piš!K$2,0)</f>
        <v>29</v>
      </c>
      <c r="C83" s="27">
        <f>VLOOKUP($A83,piš!$A$6:$BZ$160,piš!H$2,0)</f>
        <v>0</v>
      </c>
      <c r="D83" s="28">
        <f>VLOOKUP($A83,piš!$A$6:$BZ$160,piš!J$2,0)</f>
        <v>0</v>
      </c>
      <c r="E83" s="59">
        <f>VLOOKUP($A83,piš!$A$6:$BZ$160,piš!L$2,0)</f>
        <v>0</v>
      </c>
      <c r="F83" s="34" t="str">
        <f>IF(VLOOKUP($A83,piš!$A$6:$BZ$160,piš!O$2,0)="","",VLOOKUP($A83,piš!$A$6:$BZ$160,piš!O$2,0))</f>
        <v/>
      </c>
      <c r="G83" s="34" t="str">
        <f>IF(VLOOKUP($A83,piš!$A$6:$BZ$160,piš!P$2,0)="","",VLOOKUP($A83,piš!$A$6:$BZ$160,piš!P$2,0))</f>
        <v/>
      </c>
      <c r="H83" s="34" t="str">
        <f>IF(VLOOKUP($A83,piš!$A$6:$BZ$160,piš!Q$2,0)="","",VLOOKUP($A83,piš!$A$6:$BZ$160,piš!Q$2,0))</f>
        <v/>
      </c>
      <c r="I83" s="34" t="str">
        <f>IF(VLOOKUP($A83,piš!$A$6:$BZ$160,piš!R$2,0)="","",VLOOKUP($A83,piš!$A$6:$BZ$160,piš!R$2,0))</f>
        <v/>
      </c>
      <c r="J83" s="34" t="str">
        <f>IF(VLOOKUP($A83,piš!$A$6:$BZ$160,piš!S$2,0)="","",VLOOKUP($A83,piš!$A$6:$BZ$160,piš!S$2,0))</f>
        <v/>
      </c>
      <c r="K83" s="34" t="str">
        <f>IF(VLOOKUP($A83,piš!$A$6:$BZ$160,piš!T$2,0)="","",VLOOKUP($A83,piš!$A$6:$BZ$160,piš!T$2,0))</f>
        <v/>
      </c>
      <c r="L83" s="34" t="str">
        <f>IF(VLOOKUP($A83,piš!$A$6:$BZ$160,piš!U$2,0)="","",VLOOKUP($A83,piš!$A$6:$BZ$160,piš!U$2,0))</f>
        <v/>
      </c>
      <c r="M83" s="34" t="str">
        <f>IF(VLOOKUP($A83,piš!$A$6:$BZ$160,piš!V$2,0)="","",VLOOKUP($A83,piš!$A$6:$BZ$160,piš!V$2,0))</f>
        <v/>
      </c>
      <c r="N83" s="34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>
      <c r="A84" s="64"/>
      <c r="B84" s="62"/>
      <c r="C84" s="29">
        <f>VLOOKUP($A83,piš!$A$6:$BZ$160,piš!I$2,0)</f>
        <v>0</v>
      </c>
      <c r="D84" s="16"/>
      <c r="E84" s="60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 t="str">
        <f>IF(VLOOKUP($A83,piš!$A$6:$BZ$160,piš!AT$2,0)="","",VLOOKUP($A83,piš!$A$6:$BZ$160,piš!AT$2,0))</f>
        <v/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>
      <c r="A85" s="63">
        <f t="shared" si="0"/>
        <v>35</v>
      </c>
      <c r="B85" s="61">
        <f>VLOOKUP($A85,piš!$A$6:$BZ$160,piš!K$2,0)</f>
        <v>29</v>
      </c>
      <c r="C85" s="27">
        <f>VLOOKUP($A85,piš!$A$6:$BZ$160,piš!H$2,0)</f>
        <v>0</v>
      </c>
      <c r="D85" s="28">
        <f>VLOOKUP($A85,piš!$A$6:$BZ$160,piš!J$2,0)</f>
        <v>0</v>
      </c>
      <c r="E85" s="59">
        <f>VLOOKUP($A85,piš!$A$6:$BZ$160,piš!L$2,0)</f>
        <v>0</v>
      </c>
      <c r="F85" s="34" t="str">
        <f>IF(VLOOKUP($A85,piš!$A$6:$BZ$160,piš!O$2,0)="","",VLOOKUP($A85,piš!$A$6:$BZ$160,piš!O$2,0))</f>
        <v/>
      </c>
      <c r="G85" s="34" t="str">
        <f>IF(VLOOKUP($A85,piš!$A$6:$BZ$160,piš!P$2,0)="","",VLOOKUP($A85,piš!$A$6:$BZ$160,piš!P$2,0))</f>
        <v/>
      </c>
      <c r="H85" s="34" t="str">
        <f>IF(VLOOKUP($A85,piš!$A$6:$BZ$160,piš!Q$2,0)="","",VLOOKUP($A85,piš!$A$6:$BZ$160,piš!Q$2,0))</f>
        <v/>
      </c>
      <c r="I85" s="34" t="str">
        <f>IF(VLOOKUP($A85,piš!$A$6:$BZ$160,piš!R$2,0)="","",VLOOKUP($A85,piš!$A$6:$BZ$160,piš!R$2,0))</f>
        <v/>
      </c>
      <c r="J85" s="34" t="str">
        <f>IF(VLOOKUP($A85,piš!$A$6:$BZ$160,piš!S$2,0)="","",VLOOKUP($A85,piš!$A$6:$BZ$160,piš!S$2,0))</f>
        <v/>
      </c>
      <c r="K85" s="34" t="str">
        <f>IF(VLOOKUP($A85,piš!$A$6:$BZ$160,piš!T$2,0)="","",VLOOKUP($A85,piš!$A$6:$BZ$160,piš!T$2,0))</f>
        <v/>
      </c>
      <c r="L85" s="34" t="str">
        <f>IF(VLOOKUP($A85,piš!$A$6:$BZ$160,piš!U$2,0)="","",VLOOKUP($A85,piš!$A$6:$BZ$160,piš!U$2,0))</f>
        <v/>
      </c>
      <c r="M85" s="34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>
      <c r="A86" s="64"/>
      <c r="B86" s="62"/>
      <c r="C86" s="29">
        <f>VLOOKUP($A85,piš!$A$6:$BZ$160,piš!I$2,0)</f>
        <v>0</v>
      </c>
      <c r="D86" s="16"/>
      <c r="E86" s="60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 t="str">
        <f>IF(VLOOKUP($A85,piš!$A$6:$BZ$160,piš!AT$2,0)="","",VLOOKUP($A85,piš!$A$6:$BZ$160,piš!AT$2,0))</f>
        <v/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>
      <c r="A87" s="63">
        <f t="shared" si="0"/>
        <v>36</v>
      </c>
      <c r="B87" s="61">
        <f>VLOOKUP($A87,piš!$A$6:$BZ$160,piš!K$2,0)</f>
        <v>29</v>
      </c>
      <c r="C87" s="27">
        <f>VLOOKUP($A87,piš!$A$6:$BZ$160,piš!H$2,0)</f>
        <v>0</v>
      </c>
      <c r="D87" s="28">
        <f>VLOOKUP($A87,piš!$A$6:$BZ$160,piš!J$2,0)</f>
        <v>0</v>
      </c>
      <c r="E87" s="59">
        <f>VLOOKUP($A87,piš!$A$6:$BZ$160,piš!L$2,0)</f>
        <v>0</v>
      </c>
      <c r="F87" s="34" t="str">
        <f>IF(VLOOKUP($A87,piš!$A$6:$BZ$160,piš!O$2,0)="","",VLOOKUP($A87,piš!$A$6:$BZ$160,piš!O$2,0))</f>
        <v/>
      </c>
      <c r="G87" s="34" t="str">
        <f>IF(VLOOKUP($A87,piš!$A$6:$BZ$160,piš!P$2,0)="","",VLOOKUP($A87,piš!$A$6:$BZ$160,piš!P$2,0))</f>
        <v/>
      </c>
      <c r="H87" s="34" t="str">
        <f>IF(VLOOKUP($A87,piš!$A$6:$BZ$160,piš!Q$2,0)="","",VLOOKUP($A87,piš!$A$6:$BZ$160,piš!Q$2,0))</f>
        <v/>
      </c>
      <c r="I87" s="34" t="str">
        <f>IF(VLOOKUP($A87,piš!$A$6:$BZ$160,piš!R$2,0)="","",VLOOKUP($A87,piš!$A$6:$BZ$160,piš!R$2,0))</f>
        <v/>
      </c>
      <c r="J87" s="34" t="str">
        <f>IF(VLOOKUP($A87,piš!$A$6:$BZ$160,piš!S$2,0)="","",VLOOKUP($A87,piš!$A$6:$BZ$160,piš!S$2,0))</f>
        <v/>
      </c>
      <c r="K87" s="34" t="str">
        <f>IF(VLOOKUP($A87,piš!$A$6:$BZ$160,piš!T$2,0)="","",VLOOKUP($A87,piš!$A$6:$BZ$160,piš!T$2,0))</f>
        <v/>
      </c>
      <c r="L87" s="34" t="str">
        <f>IF(VLOOKUP($A87,piš!$A$6:$BZ$160,piš!U$2,0)="","",VLOOKUP($A87,piš!$A$6:$BZ$160,piš!U$2,0))</f>
        <v/>
      </c>
      <c r="M87" s="34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>
      <c r="A88" s="64"/>
      <c r="B88" s="62"/>
      <c r="C88" s="29">
        <f>VLOOKUP($A87,piš!$A$6:$BZ$160,piš!I$2,0)</f>
        <v>0</v>
      </c>
      <c r="D88" s="16"/>
      <c r="E88" s="60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 t="str">
        <f>IF(VLOOKUP($A87,piš!$A$6:$BZ$160,piš!AT$2,0)="","",VLOOKUP($A87,piš!$A$6:$BZ$160,piš!AT$2,0))</f>
        <v/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>
      <c r="A89" s="63">
        <f t="shared" si="0"/>
        <v>37</v>
      </c>
      <c r="B89" s="61">
        <f>VLOOKUP($A89,piš!$A$6:$BZ$160,piš!K$2,0)</f>
        <v>29</v>
      </c>
      <c r="C89" s="27">
        <f>VLOOKUP($A89,piš!$A$6:$BZ$160,piš!H$2,0)</f>
        <v>0</v>
      </c>
      <c r="D89" s="28">
        <f>VLOOKUP($A89,piš!$A$6:$BZ$160,piš!J$2,0)</f>
        <v>0</v>
      </c>
      <c r="E89" s="59">
        <f>VLOOKUP($A89,piš!$A$6:$BZ$160,piš!L$2,0)</f>
        <v>0</v>
      </c>
      <c r="F89" s="34" t="str">
        <f>IF(VLOOKUP($A89,piš!$A$6:$BZ$160,piš!O$2,0)="","",VLOOKUP($A89,piš!$A$6:$BZ$160,piš!O$2,0))</f>
        <v/>
      </c>
      <c r="G89" s="34" t="str">
        <f>IF(VLOOKUP($A89,piš!$A$6:$BZ$160,piš!P$2,0)="","",VLOOKUP($A89,piš!$A$6:$BZ$160,piš!P$2,0))</f>
        <v/>
      </c>
      <c r="H89" s="34" t="str">
        <f>IF(VLOOKUP($A89,piš!$A$6:$BZ$160,piš!Q$2,0)="","",VLOOKUP($A89,piš!$A$6:$BZ$160,piš!Q$2,0))</f>
        <v/>
      </c>
      <c r="I89" s="34" t="str">
        <f>IF(VLOOKUP($A89,piš!$A$6:$BZ$160,piš!R$2,0)="","",VLOOKUP($A89,piš!$A$6:$BZ$160,piš!R$2,0))</f>
        <v/>
      </c>
      <c r="J89" s="34" t="str">
        <f>IF(VLOOKUP($A89,piš!$A$6:$BZ$160,piš!S$2,0)="","",VLOOKUP($A89,piš!$A$6:$BZ$160,piš!S$2,0))</f>
        <v/>
      </c>
      <c r="K89" s="34" t="str">
        <f>IF(VLOOKUP($A89,piš!$A$6:$BZ$160,piš!T$2,0)="","",VLOOKUP($A89,piš!$A$6:$BZ$160,piš!T$2,0))</f>
        <v/>
      </c>
      <c r="L89" s="34" t="str">
        <f>IF(VLOOKUP($A89,piš!$A$6:$BZ$160,piš!U$2,0)="","",VLOOKUP($A89,piš!$A$6:$BZ$160,piš!U$2,0))</f>
        <v/>
      </c>
      <c r="M89" s="34" t="str">
        <f>IF(VLOOKUP($A89,piš!$A$6:$BZ$160,piš!V$2,0)="","",VLOOKUP($A89,piš!$A$6:$BZ$160,piš!V$2,0))</f>
        <v/>
      </c>
      <c r="N89" s="34" t="str">
        <f>IF(VLOOKUP($A89,piš!$A$6:$BZ$160,piš!W$2,0)="","",VLOOKUP($A89,piš!$A$6:$BZ$160,piš!W$2,0))</f>
        <v/>
      </c>
      <c r="O89" s="34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>
      <c r="A90" s="64"/>
      <c r="B90" s="62"/>
      <c r="C90" s="29">
        <f>VLOOKUP($A89,piš!$A$6:$BZ$160,piš!I$2,0)</f>
        <v>0</v>
      </c>
      <c r="D90" s="16"/>
      <c r="E90" s="60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>
      <c r="A91" s="63">
        <f t="shared" si="0"/>
        <v>38</v>
      </c>
      <c r="B91" s="61">
        <f>VLOOKUP($A91,piš!$A$6:$BZ$160,piš!K$2,0)</f>
        <v>29</v>
      </c>
      <c r="C91" s="27">
        <f>VLOOKUP($A91,piš!$A$6:$BZ$160,piš!H$2,0)</f>
        <v>0</v>
      </c>
      <c r="D91" s="28">
        <f>VLOOKUP($A91,piš!$A$6:$BZ$160,piš!J$2,0)</f>
        <v>0</v>
      </c>
      <c r="E91" s="59">
        <f>VLOOKUP($A91,piš!$A$6:$BZ$160,piš!L$2,0)</f>
        <v>0</v>
      </c>
      <c r="F91" s="34" t="str">
        <f>IF(VLOOKUP($A91,piš!$A$6:$BZ$160,piš!O$2,0)="","",VLOOKUP($A91,piš!$A$6:$BZ$160,piš!O$2,0))</f>
        <v/>
      </c>
      <c r="G91" s="34" t="str">
        <f>IF(VLOOKUP($A91,piš!$A$6:$BZ$160,piš!P$2,0)="","",VLOOKUP($A91,piš!$A$6:$BZ$160,piš!P$2,0))</f>
        <v/>
      </c>
      <c r="H91" s="34" t="str">
        <f>IF(VLOOKUP($A91,piš!$A$6:$BZ$160,piš!Q$2,0)="","",VLOOKUP($A91,piš!$A$6:$BZ$160,piš!Q$2,0))</f>
        <v/>
      </c>
      <c r="I91" s="34" t="str">
        <f>IF(VLOOKUP($A91,piš!$A$6:$BZ$160,piš!R$2,0)="","",VLOOKUP($A91,piš!$A$6:$BZ$160,piš!R$2,0))</f>
        <v/>
      </c>
      <c r="J91" s="34" t="str">
        <f>IF(VLOOKUP($A91,piš!$A$6:$BZ$160,piš!S$2,0)="","",VLOOKUP($A91,piš!$A$6:$BZ$160,piš!S$2,0))</f>
        <v/>
      </c>
      <c r="K91" s="34" t="str">
        <f>IF(VLOOKUP($A91,piš!$A$6:$BZ$160,piš!T$2,0)="","",VLOOKUP($A91,piš!$A$6:$BZ$160,piš!T$2,0))</f>
        <v/>
      </c>
      <c r="L91" s="34" t="str">
        <f>IF(VLOOKUP($A91,piš!$A$6:$BZ$160,piš!U$2,0)="","",VLOOKUP($A91,piš!$A$6:$BZ$160,piš!U$2,0))</f>
        <v/>
      </c>
      <c r="M91" s="34" t="str">
        <f>IF(VLOOKUP($A91,piš!$A$6:$BZ$160,piš!V$2,0)="","",VLOOKUP($A91,piš!$A$6:$BZ$160,piš!V$2,0))</f>
        <v/>
      </c>
      <c r="N91" s="34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>
      <c r="A92" s="64"/>
      <c r="B92" s="62"/>
      <c r="C92" s="29">
        <f>VLOOKUP($A91,piš!$A$6:$BZ$160,piš!I$2,0)</f>
        <v>0</v>
      </c>
      <c r="D92" s="16"/>
      <c r="E92" s="60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>
      <c r="A93" s="63">
        <f t="shared" si="0"/>
        <v>39</v>
      </c>
      <c r="B93" s="61">
        <f>VLOOKUP($A93,piš!$A$6:$BZ$160,piš!K$2,0)</f>
        <v>29</v>
      </c>
      <c r="C93" s="27">
        <f>VLOOKUP($A93,piš!$A$6:$BZ$160,piš!H$2,0)</f>
        <v>0</v>
      </c>
      <c r="D93" s="28">
        <f>VLOOKUP($A93,piš!$A$6:$BZ$160,piš!J$2,0)</f>
        <v>0</v>
      </c>
      <c r="E93" s="59">
        <f>VLOOKUP($A93,piš!$A$6:$BZ$160,piš!L$2,0)</f>
        <v>0</v>
      </c>
      <c r="F93" s="34" t="str">
        <f>IF(VLOOKUP($A93,piš!$A$6:$BZ$160,piš!O$2,0)="","",VLOOKUP($A93,piš!$A$6:$BZ$160,piš!O$2,0))</f>
        <v/>
      </c>
      <c r="G93" s="34" t="str">
        <f>IF(VLOOKUP($A93,piš!$A$6:$BZ$160,piš!P$2,0)="","",VLOOKUP($A93,piš!$A$6:$BZ$160,piš!P$2,0))</f>
        <v/>
      </c>
      <c r="H93" s="34" t="str">
        <f>IF(VLOOKUP($A93,piš!$A$6:$BZ$160,piš!Q$2,0)="","",VLOOKUP($A93,piš!$A$6:$BZ$160,piš!Q$2,0))</f>
        <v/>
      </c>
      <c r="I93" s="34" t="str">
        <f>IF(VLOOKUP($A93,piš!$A$6:$BZ$160,piš!R$2,0)="","",VLOOKUP($A93,piš!$A$6:$BZ$160,piš!R$2,0))</f>
        <v/>
      </c>
      <c r="J93" s="34" t="str">
        <f>IF(VLOOKUP($A93,piš!$A$6:$BZ$160,piš!S$2,0)="","",VLOOKUP($A93,piš!$A$6:$BZ$160,piš!S$2,0))</f>
        <v/>
      </c>
      <c r="K93" s="34" t="str">
        <f>IF(VLOOKUP($A93,piš!$A$6:$BZ$160,piš!T$2,0)="","",VLOOKUP($A93,piš!$A$6:$BZ$160,piš!T$2,0))</f>
        <v/>
      </c>
      <c r="L93" s="34" t="str">
        <f>IF(VLOOKUP($A93,piš!$A$6:$BZ$160,piš!U$2,0)="","",VLOOKUP($A93,piš!$A$6:$BZ$160,piš!U$2,0))</f>
        <v/>
      </c>
      <c r="M93" s="34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>
      <c r="A94" s="64"/>
      <c r="B94" s="62"/>
      <c r="C94" s="29">
        <f>VLOOKUP($A93,piš!$A$6:$BZ$160,piš!I$2,0)</f>
        <v>0</v>
      </c>
      <c r="D94" s="16"/>
      <c r="E94" s="60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  <row r="95" spans="1:35">
      <c r="B95" s="49"/>
      <c r="C95" s="49"/>
      <c r="D95" s="49"/>
      <c r="E95" s="50"/>
      <c r="F95" s="51"/>
      <c r="G95" s="52"/>
      <c r="H95" s="52"/>
      <c r="I95" s="52"/>
      <c r="J95" s="52"/>
      <c r="K95" s="52"/>
      <c r="L95" s="51"/>
      <c r="M95" s="51"/>
      <c r="N95" s="51"/>
      <c r="O95" s="32"/>
      <c r="P95" s="53"/>
      <c r="Q95" s="54"/>
      <c r="R95" s="54"/>
    </row>
    <row r="96" spans="1:35">
      <c r="B96" s="49"/>
      <c r="C96" s="49"/>
      <c r="D96" s="49"/>
      <c r="E96" s="50"/>
      <c r="F96" s="51"/>
      <c r="G96" s="52"/>
      <c r="H96" s="52"/>
      <c r="I96" s="52"/>
      <c r="J96" s="52"/>
      <c r="K96" s="52"/>
      <c r="L96" s="51"/>
      <c r="M96" s="51"/>
      <c r="N96" s="51"/>
      <c r="O96" s="32"/>
      <c r="P96" s="53"/>
      <c r="Q96" s="54"/>
      <c r="R96" s="54"/>
    </row>
    <row r="97" spans="2:18">
      <c r="B97" s="49"/>
      <c r="C97" s="49"/>
      <c r="D97" s="49"/>
      <c r="E97" s="50"/>
      <c r="F97" s="51"/>
      <c r="G97" s="52"/>
      <c r="H97" s="52"/>
      <c r="I97" s="52"/>
      <c r="J97" s="52"/>
      <c r="K97" s="52"/>
      <c r="L97" s="51"/>
      <c r="M97" s="51"/>
      <c r="N97" s="51"/>
      <c r="O97" s="32"/>
      <c r="P97" s="53"/>
      <c r="Q97" s="54"/>
      <c r="R97" s="54"/>
    </row>
    <row r="98" spans="2:18">
      <c r="B98" s="55"/>
      <c r="C98" s="55"/>
      <c r="D98" s="55"/>
      <c r="E98" s="56"/>
      <c r="F98" s="42"/>
      <c r="G98" s="57"/>
      <c r="H98" s="57"/>
      <c r="I98" s="57"/>
      <c r="J98" s="57"/>
      <c r="K98" s="57"/>
      <c r="L98" s="42"/>
      <c r="M98" s="42"/>
      <c r="N98" s="42"/>
      <c r="O98" s="32"/>
      <c r="P98" s="53"/>
      <c r="Q98" s="54"/>
      <c r="R98" s="54"/>
    </row>
  </sheetData>
  <mergeCells count="117"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  <mergeCell ref="A91:A92"/>
    <mergeCell ref="B91:B92"/>
    <mergeCell ref="E91:E92"/>
    <mergeCell ref="A81:A82"/>
    <mergeCell ref="B81:B82"/>
    <mergeCell ref="E81:E82"/>
    <mergeCell ref="A83:A84"/>
    <mergeCell ref="B83:B84"/>
    <mergeCell ref="E83:E84"/>
    <mergeCell ref="A85:A86"/>
    <mergeCell ref="B85:B86"/>
    <mergeCell ref="E85:E86"/>
    <mergeCell ref="A75:A76"/>
    <mergeCell ref="B75:B76"/>
    <mergeCell ref="E75:E76"/>
    <mergeCell ref="A77:A78"/>
    <mergeCell ref="B77:B78"/>
    <mergeCell ref="E77:E78"/>
    <mergeCell ref="A79:A80"/>
    <mergeCell ref="B79:B80"/>
    <mergeCell ref="E79:E80"/>
    <mergeCell ref="A69:A70"/>
    <mergeCell ref="B69:B70"/>
    <mergeCell ref="E69:E70"/>
    <mergeCell ref="A71:A72"/>
    <mergeCell ref="B71:B72"/>
    <mergeCell ref="E71:E72"/>
    <mergeCell ref="A73:A74"/>
    <mergeCell ref="B73:B74"/>
    <mergeCell ref="E73:E74"/>
    <mergeCell ref="A57:A58"/>
    <mergeCell ref="A65:A66"/>
    <mergeCell ref="B65:B66"/>
    <mergeCell ref="E65:E66"/>
    <mergeCell ref="A63:A64"/>
    <mergeCell ref="B63:B64"/>
    <mergeCell ref="E63:E64"/>
    <mergeCell ref="A67:A68"/>
    <mergeCell ref="B67:B68"/>
    <mergeCell ref="E67:E68"/>
    <mergeCell ref="A19:A20"/>
    <mergeCell ref="B19:B20"/>
    <mergeCell ref="E19:E20"/>
    <mergeCell ref="A21:A22"/>
    <mergeCell ref="A25:A26"/>
    <mergeCell ref="B25:B26"/>
    <mergeCell ref="E25:E26"/>
    <mergeCell ref="A49:A50"/>
    <mergeCell ref="B49:B50"/>
    <mergeCell ref="B41:B42"/>
    <mergeCell ref="A41:A42"/>
    <mergeCell ref="A47:A48"/>
    <mergeCell ref="B47:B48"/>
    <mergeCell ref="A45:A46"/>
    <mergeCell ref="B45:B46"/>
    <mergeCell ref="B37:B38"/>
    <mergeCell ref="A35:A36"/>
    <mergeCell ref="B35:B36"/>
    <mergeCell ref="E49:E50"/>
    <mergeCell ref="E47:E48"/>
    <mergeCell ref="B17:B18"/>
    <mergeCell ref="B21:B22"/>
    <mergeCell ref="E21:E22"/>
    <mergeCell ref="E23:E24"/>
    <mergeCell ref="E37:E38"/>
    <mergeCell ref="E17:E18"/>
    <mergeCell ref="E29:E30"/>
    <mergeCell ref="A43:A44"/>
    <mergeCell ref="B43:B44"/>
    <mergeCell ref="B33:B34"/>
    <mergeCell ref="A31:A32"/>
    <mergeCell ref="E35:E36"/>
    <mergeCell ref="E43:E44"/>
    <mergeCell ref="E31:E32"/>
    <mergeCell ref="A27:A28"/>
    <mergeCell ref="B27:B28"/>
    <mergeCell ref="A17:A18"/>
    <mergeCell ref="A23:A24"/>
    <mergeCell ref="A29:A30"/>
    <mergeCell ref="B29:B30"/>
    <mergeCell ref="B39:B40"/>
    <mergeCell ref="E39:E40"/>
    <mergeCell ref="E33:E34"/>
    <mergeCell ref="A37:A38"/>
    <mergeCell ref="E55:E56"/>
    <mergeCell ref="B57:B58"/>
    <mergeCell ref="E27:E28"/>
    <mergeCell ref="B23:B24"/>
    <mergeCell ref="A61:A62"/>
    <mergeCell ref="B61:B62"/>
    <mergeCell ref="E61:E62"/>
    <mergeCell ref="A51:A52"/>
    <mergeCell ref="B51:B52"/>
    <mergeCell ref="E51:E52"/>
    <mergeCell ref="A53:A54"/>
    <mergeCell ref="A55:A56"/>
    <mergeCell ref="E45:E46"/>
    <mergeCell ref="E41:E42"/>
    <mergeCell ref="B31:B32"/>
    <mergeCell ref="E53:E54"/>
    <mergeCell ref="A33:A34"/>
    <mergeCell ref="A39:A40"/>
    <mergeCell ref="B55:B56"/>
    <mergeCell ref="B53:B54"/>
    <mergeCell ref="E57:E58"/>
    <mergeCell ref="A59:A60"/>
    <mergeCell ref="B59:B60"/>
    <mergeCell ref="E59:E60"/>
  </mergeCells>
  <phoneticPr fontId="0" type="noConversion"/>
  <pageMargins left="0.98425196850393704" right="0.98425196850393704" top="0.98425196850393704" bottom="0.98425196850393704" header="0.51181102362204722" footer="0.51181102362204722"/>
  <pageSetup paperSize="9" scale="57" orientation="portrait" horizontalDpi="300" verticalDpi="300" r:id="rId1"/>
  <headerFooter alignWithMargins="0">
    <oddFooter>&amp;LVypracoval : Jaroslav Tuček&amp;RDne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F3:F8"/>
  <sheetViews>
    <sheetView workbookViewId="0">
      <selection activeCell="A3" sqref="A3"/>
    </sheetView>
  </sheetViews>
  <sheetFormatPr defaultRowHeight="12.75"/>
  <cols>
    <col min="1" max="1" width="16.5703125" customWidth="1"/>
    <col min="2" max="2" width="14.140625" customWidth="1"/>
  </cols>
  <sheetData>
    <row r="3" spans="6:6">
      <c r="F3" s="42"/>
    </row>
    <row r="4" spans="6:6">
      <c r="F4" s="42"/>
    </row>
    <row r="5" spans="6:6">
      <c r="F5" s="42"/>
    </row>
    <row r="6" spans="6:6">
      <c r="F6" s="42"/>
    </row>
    <row r="7" spans="6:6">
      <c r="F7" s="42"/>
    </row>
    <row r="8" spans="6:6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piš</vt:lpstr>
      <vt:lpstr>ž13+14</vt:lpstr>
      <vt:lpstr>pomocný</vt:lpstr>
      <vt:lpstr>'ž13+14'!Názvy_tisku</vt:lpstr>
      <vt:lpstr>'ž13+14'!Oblast_tisku</vt:lpstr>
    </vt:vector>
  </TitlesOfParts>
  <Company>O.V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ProBook</cp:lastModifiedBy>
  <cp:lastPrinted>2016-10-09T11:31:51Z</cp:lastPrinted>
  <dcterms:created xsi:type="dcterms:W3CDTF">2002-12-17T17:34:54Z</dcterms:created>
  <dcterms:modified xsi:type="dcterms:W3CDTF">2016-10-09T11:39:59Z</dcterms:modified>
</cp:coreProperties>
</file>